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拳法\kenpo\ホームページ掲載用\202501\第1回受験者\"/>
    </mc:Choice>
  </mc:AlternateContent>
  <bookViews>
    <workbookView xWindow="360" yWindow="75" windowWidth="17055" windowHeight="10830"/>
  </bookViews>
  <sheets>
    <sheet name="コート表" sheetId="3" r:id="rId1"/>
    <sheet name="男子" sheetId="1" r:id="rId2"/>
    <sheet name="女子" sheetId="2" r:id="rId3"/>
    <sheet name="男子実技index" sheetId="4" r:id="rId4"/>
    <sheet name="２級" sheetId="5" r:id="rId5"/>
    <sheet name="形" sheetId="6" r:id="rId6"/>
    <sheet name="遠隔地" sheetId="7" r:id="rId7"/>
    <sheet name="受験者数" sheetId="8" r:id="rId8"/>
    <sheet name="形審査テーマ" sheetId="9" r:id="rId9"/>
  </sheets>
  <externalReferences>
    <externalReference r:id="rId10"/>
    <externalReference r:id="rId11"/>
    <externalReference r:id="rId12"/>
  </externalReferences>
  <definedNames>
    <definedName name="_xlnm.Print_Area" localSheetId="0">コート表!$A$1:$T$47</definedName>
    <definedName name="ｑ">#REF!</definedName>
    <definedName name="tmp20236412161120" localSheetId="8">#REF!</definedName>
    <definedName name="tmp20236412161120">#REF!</definedName>
    <definedName name="tmp2023642039989" localSheetId="8">'[1]２級'!#REF!</definedName>
    <definedName name="tmp2023642039989">'[1]２級'!#REF!</definedName>
    <definedName name="tmp2023827234113301" localSheetId="8">#REF!</definedName>
    <definedName name="tmp2023827234113301">#REF!</definedName>
    <definedName name="tmp2023829174524194" localSheetId="8">#REF!</definedName>
    <definedName name="tmp2023829174524194">#REF!</definedName>
    <definedName name="tmp2023829175312334" localSheetId="8">#REF!</definedName>
    <definedName name="tmp2023829175312334">#REF!</definedName>
    <definedName name="tmp2023829223523109" localSheetId="8">#REF!</definedName>
    <definedName name="tmp2023829223523109">#REF!</definedName>
    <definedName name="tmp2023829223530974" localSheetId="8">#REF!</definedName>
    <definedName name="tmp2023829223530974">#REF!</definedName>
    <definedName name="tmp2023829223538280" localSheetId="8">#REF!</definedName>
    <definedName name="tmp2023829223538280">#REF!</definedName>
    <definedName name="tmp2023829223545606" localSheetId="8">#REF!</definedName>
    <definedName name="tmp2023829223545606">#REF!</definedName>
    <definedName name="tmp2023829223552702" localSheetId="8">#REF!</definedName>
    <definedName name="tmp2023829223552702">#REF!</definedName>
    <definedName name="tmp202382922363341" localSheetId="8">#REF!</definedName>
    <definedName name="tmp202382922363341">#REF!</definedName>
    <definedName name="tmp202412165221848" localSheetId="8">#REF!</definedName>
    <definedName name="tmp202412165221848">#REF!</definedName>
    <definedName name="tmp202412194324568" localSheetId="8">#REF!</definedName>
    <definedName name="tmp202412194324568">#REF!</definedName>
    <definedName name="tmp2024124205356364" localSheetId="8">#REF!</definedName>
    <definedName name="tmp2024124205356364">#REF!</definedName>
    <definedName name="tmp2024423165816277" localSheetId="0">コート表!$H$6:$AA$6</definedName>
    <definedName name="tmp2024423165816277" localSheetId="8">#REF!</definedName>
    <definedName name="tmp2024423165816277">#REF!</definedName>
    <definedName name="tmp2024625181629414" localSheetId="8">#REF!</definedName>
    <definedName name="tmp2024625181629414">#REF!</definedName>
    <definedName name="tmp2024625223239635" localSheetId="8">#REF!</definedName>
    <definedName name="tmp2024625223239635">#REF!</definedName>
    <definedName name="tmp2024625223253319" localSheetId="8">#REF!</definedName>
    <definedName name="tmp2024625223253319">#REF!</definedName>
    <definedName name="tmp20246252233064" localSheetId="8">#REF!</definedName>
    <definedName name="tmp20246252233064">#REF!</definedName>
    <definedName name="tmp2024625223312554" localSheetId="8">#REF!</definedName>
    <definedName name="tmp2024625223312554">#REF!</definedName>
    <definedName name="tmp2024625223324573" localSheetId="8">#REF!</definedName>
    <definedName name="tmp2024625223324573">#REF!</definedName>
    <definedName name="tmp202462522336253" localSheetId="8">#REF!</definedName>
    <definedName name="tmp202462522336253">#REF!</definedName>
    <definedName name="tmp2024626111859930" localSheetId="8">#REF!</definedName>
    <definedName name="tmp2024626111859930">#REF!</definedName>
    <definedName name="tmp202462611195109" localSheetId="8">#REF!</definedName>
    <definedName name="tmp202462611195109">#REF!</definedName>
    <definedName name="tmp2024828122751547" localSheetId="8">#REF!</definedName>
    <definedName name="tmp2024828122751547">#REF!</definedName>
    <definedName name="tmp2024828122810904" localSheetId="8">#REF!</definedName>
    <definedName name="tmp2024828122810904">#REF!</definedName>
    <definedName name="tmp202482812281561" localSheetId="8">#REF!</definedName>
    <definedName name="tmp202482812281561">#REF!</definedName>
    <definedName name="tmp2024828122822991" localSheetId="8">#REF!</definedName>
    <definedName name="tmp2024828122822991">#REF!</definedName>
    <definedName name="tmp2024828122832763" localSheetId="8">#REF!</definedName>
    <definedName name="tmp2024828122832763">#REF!</definedName>
    <definedName name="tmp2024828122846490" localSheetId="8">#REF!</definedName>
    <definedName name="tmp2024828122846490">#REF!</definedName>
    <definedName name="tmp2024828134943802" localSheetId="8">#REF!</definedName>
    <definedName name="tmp2024828134943802">#REF!</definedName>
    <definedName name="tmp2024830141100" localSheetId="8">#REF!</definedName>
    <definedName name="tmp2024830141100">#REF!</definedName>
    <definedName name="tmp2025421225134122">#REF!</definedName>
    <definedName name="tmp2025425134129285">#REF!</definedName>
    <definedName name="tmp2025425134141367">#REF!</definedName>
    <definedName name="tmp202542513415124">#REF!</definedName>
    <definedName name="tmp2025425134214441">女子!$A$1:$F$1</definedName>
    <definedName name="tmp2025425134227932">#REF!</definedName>
    <definedName name="tmp20254251342366">男子!$A$1:$F$1</definedName>
    <definedName name="tmp202542514133348">'２級'!$B$2:$C$2</definedName>
    <definedName name="tmp202542514142912">形!$A$1:$C$1</definedName>
    <definedName name="tmp202542514152397">遠隔地!$A$1:$C$1</definedName>
    <definedName name="tmp202542514231136">男子実技index!$A$1:$D$1</definedName>
    <definedName name="tmp202542514332884">受験者数!$A$1:$I$1</definedName>
    <definedName name="あ">#REF!</definedName>
  </definedNames>
  <calcPr calcId="152511"/>
</workbook>
</file>

<file path=xl/calcChain.xml><?xml version="1.0" encoding="utf-8"?>
<calcChain xmlns="http://schemas.openxmlformats.org/spreadsheetml/2006/main">
  <c r="A2" i="8" l="1"/>
  <c r="A5" i="8"/>
  <c r="A7" i="8"/>
  <c r="B10" i="8" l="1"/>
  <c r="B9" i="8"/>
  <c r="B8" i="8"/>
  <c r="B7" i="8"/>
  <c r="B6" i="8"/>
  <c r="B5" i="8"/>
  <c r="B4" i="8"/>
  <c r="B3" i="8"/>
  <c r="B2" i="8"/>
  <c r="C7" i="7" l="1"/>
  <c r="B7" i="7"/>
  <c r="C6" i="7"/>
  <c r="B6" i="7"/>
  <c r="C5" i="7"/>
  <c r="B5" i="7"/>
  <c r="C4" i="7"/>
  <c r="B4" i="7"/>
  <c r="A4" i="7"/>
  <c r="C3" i="7"/>
  <c r="B3" i="7"/>
  <c r="A3" i="7"/>
  <c r="C2" i="7"/>
  <c r="B2" i="7"/>
  <c r="A2" i="7"/>
  <c r="C3" i="6"/>
  <c r="B3" i="6"/>
  <c r="A3" i="6"/>
  <c r="C2" i="6"/>
  <c r="B2" i="6"/>
  <c r="A2" i="6"/>
  <c r="E1" i="5"/>
  <c r="A1" i="5"/>
  <c r="C19" i="5"/>
  <c r="B19" i="5"/>
  <c r="C18" i="5"/>
  <c r="B18" i="5"/>
  <c r="G19" i="5"/>
  <c r="F19" i="5"/>
  <c r="G18" i="5"/>
  <c r="F18" i="5"/>
  <c r="G17" i="5"/>
  <c r="F17" i="5"/>
  <c r="C17" i="5"/>
  <c r="B17" i="5"/>
  <c r="C16" i="5"/>
  <c r="B16" i="5"/>
  <c r="C15" i="5"/>
  <c r="B15" i="5"/>
  <c r="C14" i="5"/>
  <c r="B14" i="5"/>
  <c r="C13" i="5"/>
  <c r="B13" i="5"/>
  <c r="C12" i="5"/>
  <c r="B12" i="5"/>
  <c r="G20" i="5"/>
  <c r="F20" i="5"/>
  <c r="C11" i="5"/>
  <c r="B11" i="5"/>
  <c r="C10" i="5"/>
  <c r="B10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C9" i="5"/>
  <c r="B9" i="5"/>
  <c r="C8" i="5"/>
  <c r="B8" i="5"/>
  <c r="C7" i="5"/>
  <c r="B7" i="5"/>
  <c r="C6" i="5"/>
  <c r="B6" i="5"/>
  <c r="C5" i="5"/>
  <c r="B5" i="5"/>
  <c r="C4" i="5"/>
  <c r="B4" i="5"/>
  <c r="C3" i="5"/>
  <c r="B3" i="5"/>
</calcChain>
</file>

<file path=xl/sharedStrings.xml><?xml version="1.0" encoding="utf-8"?>
<sst xmlns="http://schemas.openxmlformats.org/spreadsheetml/2006/main" count="1415" uniqueCount="832">
  <si>
    <t>１級</t>
  </si>
  <si>
    <t>福徳　壮</t>
  </si>
  <si>
    <t>立命館大学</t>
  </si>
  <si>
    <t>園山　玲央</t>
  </si>
  <si>
    <t>共栄クラブ</t>
  </si>
  <si>
    <t>笠井　政希</t>
  </si>
  <si>
    <t>流通科学大学</t>
  </si>
  <si>
    <t>和田　昌大</t>
  </si>
  <si>
    <t>関西学院大学</t>
  </si>
  <si>
    <t>生駒　大和</t>
  </si>
  <si>
    <t>大阪公立大学中百舌鳥支部</t>
  </si>
  <si>
    <t>青木　万里</t>
  </si>
  <si>
    <t>大阪工業大学</t>
  </si>
  <si>
    <t>重本　佳穏</t>
  </si>
  <si>
    <t>大阪公立大学杉本支部</t>
  </si>
  <si>
    <t>小松　龍生</t>
  </si>
  <si>
    <t>大城　琉斗</t>
  </si>
  <si>
    <t>藤井　航</t>
  </si>
  <si>
    <t>當山　賢</t>
  </si>
  <si>
    <t>藤岡　俊三郎</t>
  </si>
  <si>
    <t>工藤　幸人</t>
  </si>
  <si>
    <t>稲谷　翔</t>
  </si>
  <si>
    <t>吹田市日本拳法連盟</t>
  </si>
  <si>
    <t>宮本　幸尚</t>
  </si>
  <si>
    <t>清風高校</t>
  </si>
  <si>
    <t>熊谷　太介</t>
  </si>
  <si>
    <t>大阪学院高校</t>
  </si>
  <si>
    <t>丹波　知也</t>
  </si>
  <si>
    <t>今宮工科高校</t>
  </si>
  <si>
    <t>宮林　大和</t>
  </si>
  <si>
    <t>桃山学院高校</t>
  </si>
  <si>
    <t>坂谷　健太</t>
  </si>
  <si>
    <t>渡邊　樹史</t>
  </si>
  <si>
    <t>長浜　柚太</t>
  </si>
  <si>
    <t>十三同志会</t>
  </si>
  <si>
    <t>小田　智之</t>
  </si>
  <si>
    <t>誠豪</t>
  </si>
  <si>
    <t>橋本　康</t>
  </si>
  <si>
    <t>青木　元汰</t>
  </si>
  <si>
    <t>佐藤　流空</t>
  </si>
  <si>
    <t>南　統護</t>
  </si>
  <si>
    <t>高井　晶央</t>
  </si>
  <si>
    <t>三浦　開登</t>
  </si>
  <si>
    <t>枚方市民拳法の会</t>
  </si>
  <si>
    <t>春名　優秦</t>
  </si>
  <si>
    <t>関西福祉科学大学高校</t>
  </si>
  <si>
    <t>日高谷　大翔</t>
  </si>
  <si>
    <t>大阪高校</t>
  </si>
  <si>
    <t>熊取谷　文穏</t>
  </si>
  <si>
    <t>奥秋　必飛</t>
  </si>
  <si>
    <t>大森　裕介</t>
  </si>
  <si>
    <t>洪游会本部</t>
  </si>
  <si>
    <t>井谷　裕史</t>
  </si>
  <si>
    <t>和歌山拳法連盟</t>
  </si>
  <si>
    <t>武下　春樹</t>
  </si>
  <si>
    <t>〃</t>
  </si>
  <si>
    <t>岡島　健</t>
  </si>
  <si>
    <t>茨木市日本拳法連盟</t>
  </si>
  <si>
    <t>内海　聡</t>
  </si>
  <si>
    <t>藤原　克久</t>
  </si>
  <si>
    <t>橋本　隆平</t>
  </si>
  <si>
    <t>山本　裕暉</t>
  </si>
  <si>
    <t>遠藤　伸</t>
  </si>
  <si>
    <t>大中　淳史</t>
  </si>
  <si>
    <t>守口市日本拳法連盟</t>
  </si>
  <si>
    <t>仲田　光大</t>
  </si>
  <si>
    <t>里　昌明</t>
  </si>
  <si>
    <t>平山　鷹也</t>
  </si>
  <si>
    <t>松岡　世伍</t>
  </si>
  <si>
    <t>龍皇会</t>
  </si>
  <si>
    <t>生井　辰季</t>
  </si>
  <si>
    <t>初段</t>
  </si>
  <si>
    <t>杉本　倖太</t>
  </si>
  <si>
    <t>奥田　智士</t>
  </si>
  <si>
    <t>同志社大学</t>
  </si>
  <si>
    <t>中村　太凱</t>
  </si>
  <si>
    <t>神戸大学</t>
  </si>
  <si>
    <t>髙島　碧</t>
  </si>
  <si>
    <t>平岡　晃人</t>
  </si>
  <si>
    <t>大阪商業大学</t>
  </si>
  <si>
    <t>上村　福生</t>
  </si>
  <si>
    <t>近畿大学</t>
  </si>
  <si>
    <t>樽見　蓮耶</t>
  </si>
  <si>
    <t>伊藤　誠人</t>
  </si>
  <si>
    <t>京都産業大学</t>
  </si>
  <si>
    <t>御井　良</t>
  </si>
  <si>
    <t>尾本　一晟</t>
  </si>
  <si>
    <t>関西大学高等部</t>
  </si>
  <si>
    <t>小森　麟太郎</t>
  </si>
  <si>
    <t>齋藤　響</t>
  </si>
  <si>
    <t>弓塲　治親</t>
  </si>
  <si>
    <t>奈良南高校</t>
  </si>
  <si>
    <t>宮田　喜乃介</t>
  </si>
  <si>
    <t>玉井　悠登</t>
  </si>
  <si>
    <t>井手　優太</t>
  </si>
  <si>
    <t>杉　純一朗</t>
  </si>
  <si>
    <t>古山　翔</t>
  </si>
  <si>
    <t>田上　晴仁</t>
  </si>
  <si>
    <t>佐々木　達也</t>
  </si>
  <si>
    <t>森田　広大</t>
  </si>
  <si>
    <t>登り山　琥大郎</t>
  </si>
  <si>
    <t>泉北桃拳会</t>
  </si>
  <si>
    <t>五戸　洋輔</t>
  </si>
  <si>
    <t>相嶋　拓海</t>
  </si>
  <si>
    <t>林　悠汰</t>
  </si>
  <si>
    <t>田村　滋介</t>
  </si>
  <si>
    <t>小林　航大</t>
  </si>
  <si>
    <t>梶井　健生</t>
  </si>
  <si>
    <t>石田　駿輝</t>
  </si>
  <si>
    <t>森　太成</t>
  </si>
  <si>
    <t>大阪産業大学</t>
  </si>
  <si>
    <t>松下　真輝</t>
  </si>
  <si>
    <t>柳　侑希</t>
  </si>
  <si>
    <t>青木　海人</t>
  </si>
  <si>
    <t>岡本　豊</t>
  </si>
  <si>
    <t>中村　拓実</t>
  </si>
  <si>
    <t>長南　歩希</t>
  </si>
  <si>
    <t>金丸　諒史</t>
  </si>
  <si>
    <t>三宅　一誠</t>
  </si>
  <si>
    <t>寺岡　樹一</t>
  </si>
  <si>
    <t>中島　悠揮</t>
  </si>
  <si>
    <t>大向　優輝</t>
  </si>
  <si>
    <t>林　直希</t>
  </si>
  <si>
    <t>久松　蒼一朗</t>
  </si>
  <si>
    <t>梅野　日和</t>
  </si>
  <si>
    <t>梶谷　大智</t>
  </si>
  <si>
    <t>ロビンソン　輝維</t>
  </si>
  <si>
    <t>内村　悠誠</t>
  </si>
  <si>
    <t>竹中　礼</t>
  </si>
  <si>
    <t>片山　雅涼</t>
  </si>
  <si>
    <t>長谷川　晴</t>
  </si>
  <si>
    <t>東田　大輝</t>
  </si>
  <si>
    <t>三邊　泰史</t>
  </si>
  <si>
    <t>国本　丈司</t>
  </si>
  <si>
    <t>小西　健太郎</t>
  </si>
  <si>
    <t>山口　晄生</t>
  </si>
  <si>
    <t>誠心会</t>
  </si>
  <si>
    <t>村上　丞太郎</t>
  </si>
  <si>
    <t>橿原高校</t>
  </si>
  <si>
    <t>太田　琉斗</t>
  </si>
  <si>
    <t>下村　匠真</t>
  </si>
  <si>
    <t>稲原　幸大</t>
  </si>
  <si>
    <t>西宮隗心会</t>
  </si>
  <si>
    <t>近藤　綜亮</t>
  </si>
  <si>
    <t>真武館</t>
  </si>
  <si>
    <t>廣瀬　帆太</t>
  </si>
  <si>
    <t>喜友名　壮太</t>
  </si>
  <si>
    <t>東大阪大学柏原高校</t>
  </si>
  <si>
    <t>高村　匠</t>
  </si>
  <si>
    <t>竹嶋　丈</t>
  </si>
  <si>
    <t>大阪商業大学堺高校</t>
  </si>
  <si>
    <t>中田　大智</t>
  </si>
  <si>
    <t>金井　律</t>
  </si>
  <si>
    <t>元井　陽真</t>
  </si>
  <si>
    <t>柘植　陽斗</t>
  </si>
  <si>
    <t>長滝　海璃</t>
  </si>
  <si>
    <t>田中　慎二</t>
  </si>
  <si>
    <t>小倉　隆聖</t>
  </si>
  <si>
    <t>早見　心</t>
  </si>
  <si>
    <t>文田　岳雄</t>
  </si>
  <si>
    <t>親和会</t>
  </si>
  <si>
    <t>天野　賢信</t>
  </si>
  <si>
    <t>古庄　勇斗</t>
  </si>
  <si>
    <t>平尾　樹希</t>
  </si>
  <si>
    <t>赤尾　慶太</t>
  </si>
  <si>
    <t>家田　悠紀斗</t>
  </si>
  <si>
    <t>瀧澤　翔真</t>
  </si>
  <si>
    <t>穴生　光汰</t>
  </si>
  <si>
    <t>幸地　柊太郎</t>
  </si>
  <si>
    <t>北村　歩夢</t>
  </si>
  <si>
    <t>武田　浩清</t>
  </si>
  <si>
    <t>三密会</t>
  </si>
  <si>
    <t>植杉　輝行</t>
  </si>
  <si>
    <t>白虎会</t>
  </si>
  <si>
    <t>安藤　龍志</t>
  </si>
  <si>
    <t>于　碩</t>
  </si>
  <si>
    <t>田中　路惟</t>
  </si>
  <si>
    <t>青翔中学・高等学校</t>
  </si>
  <si>
    <t>吉田　晴将</t>
  </si>
  <si>
    <t>大道</t>
  </si>
  <si>
    <t>山里　怜央</t>
  </si>
  <si>
    <t>鼓　隆之介</t>
  </si>
  <si>
    <t>上島　綾摩</t>
  </si>
  <si>
    <t>平井　啓翔</t>
  </si>
  <si>
    <t>石澤　悠生</t>
  </si>
  <si>
    <t>冨村　宗完</t>
  </si>
  <si>
    <t>奥田　悠介</t>
  </si>
  <si>
    <t>手嶋　駿介</t>
  </si>
  <si>
    <t>森田　健太朗</t>
  </si>
  <si>
    <t>濫觴会</t>
  </si>
  <si>
    <t>下家　凛生</t>
  </si>
  <si>
    <t>中間　陽士</t>
  </si>
  <si>
    <t>長井　大河</t>
  </si>
  <si>
    <t>山田　陽音</t>
  </si>
  <si>
    <t>岸田　曽良</t>
  </si>
  <si>
    <t>伊都中央高校</t>
  </si>
  <si>
    <t>瀧本　琉偉</t>
  </si>
  <si>
    <t>岡本　晴希</t>
  </si>
  <si>
    <t>上田　優</t>
  </si>
  <si>
    <t>島本　晋吾</t>
  </si>
  <si>
    <t>安藤　凛人</t>
  </si>
  <si>
    <t>里　咲多朗</t>
  </si>
  <si>
    <t>岩田　彰信</t>
  </si>
  <si>
    <t>下村　真之</t>
  </si>
  <si>
    <t>小山　遥翔</t>
  </si>
  <si>
    <t>安井　伶維</t>
  </si>
  <si>
    <t>荻野　航</t>
  </si>
  <si>
    <t>塚脇　魁彪</t>
  </si>
  <si>
    <t>新風会</t>
  </si>
  <si>
    <t>姜　泰志</t>
  </si>
  <si>
    <t>髙橋　駿</t>
  </si>
  <si>
    <t>濱岸　俊礼</t>
  </si>
  <si>
    <t>東　豊倫</t>
  </si>
  <si>
    <t>足立　弘樹</t>
  </si>
  <si>
    <t>至道会</t>
  </si>
  <si>
    <t>加藤　義孝</t>
  </si>
  <si>
    <t>落合　史人</t>
  </si>
  <si>
    <t>盛岡　弘展</t>
  </si>
  <si>
    <t>都島</t>
  </si>
  <si>
    <t>比嘉　淳</t>
  </si>
  <si>
    <t>羽根　順平</t>
  </si>
  <si>
    <t>田崎　順一郎</t>
  </si>
  <si>
    <t>増田　昂平</t>
  </si>
  <si>
    <t>広田　恭平</t>
  </si>
  <si>
    <t>今井　宏海</t>
  </si>
  <si>
    <t>井原　大嘉</t>
  </si>
  <si>
    <t>藤田　裕</t>
  </si>
  <si>
    <t>川端　潤也</t>
  </si>
  <si>
    <t>小山　侑</t>
  </si>
  <si>
    <t>酒井　貴嗣</t>
  </si>
  <si>
    <t>川本　直輝</t>
  </si>
  <si>
    <t>船越　俊基</t>
  </si>
  <si>
    <t>宮川　茂陽</t>
  </si>
  <si>
    <t>寺本　和貴</t>
  </si>
  <si>
    <t>岸見　俊</t>
  </si>
  <si>
    <t>津曲　隆行</t>
  </si>
  <si>
    <t>花市　翔吾</t>
  </si>
  <si>
    <t>西嶋　駿弥</t>
  </si>
  <si>
    <t>徳永　博信</t>
  </si>
  <si>
    <t>弐段</t>
  </si>
  <si>
    <t>村田　勇也</t>
  </si>
  <si>
    <t>福島　秀実</t>
  </si>
  <si>
    <t>松浦　虎太郎</t>
  </si>
  <si>
    <t>石井　勇輝</t>
  </si>
  <si>
    <t>松本　武士</t>
  </si>
  <si>
    <t>福田　結真</t>
  </si>
  <si>
    <t>龍谷大学</t>
  </si>
  <si>
    <t>西村　洸ガブリエル</t>
  </si>
  <si>
    <t>大鶴　健太</t>
  </si>
  <si>
    <t>折口　真</t>
  </si>
  <si>
    <t>舩津　佳晃</t>
  </si>
  <si>
    <t>山本　智之</t>
  </si>
  <si>
    <t>畑　環</t>
  </si>
  <si>
    <t>野村　昇平</t>
  </si>
  <si>
    <t>坪井　行央</t>
  </si>
  <si>
    <t>石橋　元気</t>
  </si>
  <si>
    <t>森若　大和</t>
  </si>
  <si>
    <t>金子　修大</t>
  </si>
  <si>
    <t>岡田　大駕</t>
  </si>
  <si>
    <t>辻上　靖之</t>
  </si>
  <si>
    <t>馬門　清武</t>
  </si>
  <si>
    <t>辻川　直登</t>
  </si>
  <si>
    <t>中埜　聖矢</t>
  </si>
  <si>
    <t>山本　琉聖</t>
  </si>
  <si>
    <t>竹川　敬治</t>
  </si>
  <si>
    <t>関西大学</t>
  </si>
  <si>
    <t>寺門　直彦</t>
  </si>
  <si>
    <t>小林　弘樹</t>
  </si>
  <si>
    <t>山田　晋吾</t>
  </si>
  <si>
    <t>入口　煌己</t>
  </si>
  <si>
    <t>森　温仁</t>
  </si>
  <si>
    <t>上村　奏楓</t>
  </si>
  <si>
    <t>山口　幸生</t>
  </si>
  <si>
    <t>北川　翔悟</t>
  </si>
  <si>
    <t>林　航生</t>
  </si>
  <si>
    <t>中川　剛陽</t>
  </si>
  <si>
    <t>保田　理貴</t>
  </si>
  <si>
    <t>菅原　佑恭</t>
  </si>
  <si>
    <t>拳親会</t>
  </si>
  <si>
    <t>表　健人</t>
  </si>
  <si>
    <t>箕面市日本拳法連盟</t>
  </si>
  <si>
    <t>中村　孝太</t>
  </si>
  <si>
    <t>長江　隆志</t>
  </si>
  <si>
    <t>中村　裕亮</t>
  </si>
  <si>
    <t>日根　有彬</t>
  </si>
  <si>
    <t>松浦　将吾</t>
  </si>
  <si>
    <t>佐々木　寛之</t>
  </si>
  <si>
    <t>長屋　吟</t>
  </si>
  <si>
    <t>吉岡　大輔</t>
  </si>
  <si>
    <t>大西　直毅</t>
  </si>
  <si>
    <t>津田　伸</t>
  </si>
  <si>
    <t>夏目　爽良</t>
  </si>
  <si>
    <t>周藤　琥太郎</t>
  </si>
  <si>
    <t>松下　大起</t>
  </si>
  <si>
    <t>白石　崇</t>
  </si>
  <si>
    <t>鈴木　竣汰朗</t>
  </si>
  <si>
    <t>野田　悠太</t>
  </si>
  <si>
    <t>足立　瑛治</t>
  </si>
  <si>
    <t>参段</t>
  </si>
  <si>
    <t>田﨑　次郎</t>
  </si>
  <si>
    <t>吉井　英尚</t>
  </si>
  <si>
    <t>東　玲惺</t>
  </si>
  <si>
    <t>橋田　純汰</t>
  </si>
  <si>
    <t>下村　翔真</t>
  </si>
  <si>
    <t>荻野　翔</t>
  </si>
  <si>
    <t>樋口　翔太</t>
  </si>
  <si>
    <t>安信　俊輔</t>
  </si>
  <si>
    <t>小池　秀矢</t>
  </si>
  <si>
    <t>椿原　大地</t>
  </si>
  <si>
    <t>田中　啓太</t>
  </si>
  <si>
    <t>大阪学院大学</t>
  </si>
  <si>
    <t>西村　徳・デ－ビッド</t>
  </si>
  <si>
    <t>石原　昊駕</t>
  </si>
  <si>
    <t>魚住　研士郎</t>
  </si>
  <si>
    <t>森本　至蓮</t>
  </si>
  <si>
    <t>福田　直志</t>
  </si>
  <si>
    <t>梶山　雄生</t>
  </si>
  <si>
    <t>中井　珀斗</t>
  </si>
  <si>
    <t>荻野　亮</t>
  </si>
  <si>
    <t>安東　海音</t>
  </si>
  <si>
    <t>元井　隆幸</t>
  </si>
  <si>
    <t>三好　舜</t>
  </si>
  <si>
    <t>池ノ上　紬</t>
  </si>
  <si>
    <t>三根　忠勝</t>
  </si>
  <si>
    <t>谷村　拓哉</t>
  </si>
  <si>
    <t>山田　航</t>
  </si>
  <si>
    <t>清水　真喜</t>
  </si>
  <si>
    <t>北川　桔平</t>
  </si>
  <si>
    <t>山口　茂男</t>
  </si>
  <si>
    <t>藤上　豪</t>
  </si>
  <si>
    <t>中野　一希</t>
  </si>
  <si>
    <t>奥村　友紀</t>
  </si>
  <si>
    <t>山本　和宏</t>
  </si>
  <si>
    <t>摂津市日本拳法連盟</t>
  </si>
  <si>
    <t>森岡　来成</t>
  </si>
  <si>
    <t>四段</t>
  </si>
  <si>
    <t>米　悠太</t>
  </si>
  <si>
    <t>中島　勇</t>
  </si>
  <si>
    <t>田中　寛之</t>
  </si>
  <si>
    <t>吉岡　高広</t>
  </si>
  <si>
    <t>田村　虎太郎</t>
  </si>
  <si>
    <t>東屋　良介</t>
  </si>
  <si>
    <t>小浜　守哉</t>
  </si>
  <si>
    <t>穴生　光嬉</t>
  </si>
  <si>
    <t>宮澤　侑里</t>
  </si>
  <si>
    <t>森尾　竜一</t>
  </si>
  <si>
    <t>１級</t>
    <phoneticPr fontId="1"/>
  </si>
  <si>
    <t>初段</t>
    <phoneticPr fontId="1"/>
  </si>
  <si>
    <t>弐段</t>
    <phoneticPr fontId="1"/>
  </si>
  <si>
    <t>山田　理英子</t>
    <phoneticPr fontId="1"/>
  </si>
  <si>
    <t>中川　ゆめの</t>
    <phoneticPr fontId="1"/>
  </si>
  <si>
    <t>加藤　未央</t>
    <phoneticPr fontId="1"/>
  </si>
  <si>
    <t>宮本　智帆</t>
    <phoneticPr fontId="1"/>
  </si>
  <si>
    <t>大原　淳子</t>
    <phoneticPr fontId="1"/>
  </si>
  <si>
    <t>岩本　花奈</t>
    <phoneticPr fontId="1"/>
  </si>
  <si>
    <t>岡本　和</t>
    <phoneticPr fontId="1"/>
  </si>
  <si>
    <t>西田　舞花</t>
    <phoneticPr fontId="1"/>
  </si>
  <si>
    <t>池田　璃乃</t>
    <phoneticPr fontId="1"/>
  </si>
  <si>
    <t>梅村　祥江</t>
    <phoneticPr fontId="1"/>
  </si>
  <si>
    <t>駒井　美音</t>
    <phoneticPr fontId="1"/>
  </si>
  <si>
    <t>稲﨑　麻友</t>
    <phoneticPr fontId="1"/>
  </si>
  <si>
    <t>寄川　真心</t>
    <phoneticPr fontId="1"/>
  </si>
  <si>
    <t>原田　梨那</t>
    <phoneticPr fontId="1"/>
  </si>
  <si>
    <t>中島　雛</t>
    <phoneticPr fontId="1"/>
  </si>
  <si>
    <t>中村　咲彩</t>
    <phoneticPr fontId="1"/>
  </si>
  <si>
    <t>島田　悠衣</t>
    <phoneticPr fontId="1"/>
  </si>
  <si>
    <t>角井　ほのか</t>
    <phoneticPr fontId="1"/>
  </si>
  <si>
    <t>福田　凌菜</t>
    <phoneticPr fontId="1"/>
  </si>
  <si>
    <t>柴原　文子</t>
    <phoneticPr fontId="1"/>
  </si>
  <si>
    <t>米倉　愛菜</t>
    <phoneticPr fontId="1"/>
  </si>
  <si>
    <t>町井　想空</t>
    <phoneticPr fontId="1"/>
  </si>
  <si>
    <t>杉本　奈菜子</t>
    <phoneticPr fontId="1"/>
  </si>
  <si>
    <t>小林　紅葉</t>
    <phoneticPr fontId="1"/>
  </si>
  <si>
    <t>小田原　真凜</t>
    <phoneticPr fontId="1"/>
  </si>
  <si>
    <t>洪游会本部</t>
    <phoneticPr fontId="1"/>
  </si>
  <si>
    <t>濫觴会</t>
    <phoneticPr fontId="1"/>
  </si>
  <si>
    <t>洪游会本部</t>
    <phoneticPr fontId="1"/>
  </si>
  <si>
    <t>青翔中学・高等学校</t>
    <phoneticPr fontId="1"/>
  </si>
  <si>
    <t>洪游会本部</t>
    <phoneticPr fontId="1"/>
  </si>
  <si>
    <t>橿原高校</t>
    <phoneticPr fontId="1"/>
  </si>
  <si>
    <t>橿原高校</t>
    <phoneticPr fontId="1"/>
  </si>
  <si>
    <t>大阪公立大学杉本支部</t>
    <phoneticPr fontId="1"/>
  </si>
  <si>
    <t>京都産業大学</t>
    <phoneticPr fontId="1"/>
  </si>
  <si>
    <t>奈良南高校</t>
    <phoneticPr fontId="1"/>
  </si>
  <si>
    <t>橿原高校</t>
    <phoneticPr fontId="1"/>
  </si>
  <si>
    <t>大阪商業大学堺高校</t>
    <phoneticPr fontId="1"/>
  </si>
  <si>
    <t>大道</t>
    <phoneticPr fontId="1"/>
  </si>
  <si>
    <t>京都産業大学</t>
    <phoneticPr fontId="1"/>
  </si>
  <si>
    <t>青翔中学・高等学校</t>
    <phoneticPr fontId="1"/>
  </si>
  <si>
    <t>京都産業大学</t>
    <phoneticPr fontId="1"/>
  </si>
  <si>
    <t>都島</t>
    <phoneticPr fontId="1"/>
  </si>
  <si>
    <t>大阪商業大学堺高校</t>
    <phoneticPr fontId="1"/>
  </si>
  <si>
    <t>大阪商業大学堺高校</t>
    <phoneticPr fontId="1"/>
  </si>
  <si>
    <t>大阪公立大学中百舌鳥支部</t>
    <phoneticPr fontId="1"/>
  </si>
  <si>
    <t>岡　風希</t>
    <phoneticPr fontId="1"/>
  </si>
  <si>
    <t>中次　空</t>
    <phoneticPr fontId="1"/>
  </si>
  <si>
    <t>中村　美香</t>
    <phoneticPr fontId="1"/>
  </si>
  <si>
    <t>尾松　春佳</t>
    <phoneticPr fontId="1"/>
  </si>
  <si>
    <t>財津　明日海</t>
    <phoneticPr fontId="1"/>
  </si>
  <si>
    <t>森尾　美優</t>
    <phoneticPr fontId="1"/>
  </si>
  <si>
    <t>藤田　歩</t>
    <phoneticPr fontId="1"/>
  </si>
  <si>
    <t>宝得　未来</t>
    <phoneticPr fontId="1"/>
  </si>
  <si>
    <t>井上　優芽</t>
    <phoneticPr fontId="1"/>
  </si>
  <si>
    <t>落合　智子</t>
    <phoneticPr fontId="1"/>
  </si>
  <si>
    <t>佐藤　彩乃</t>
    <phoneticPr fontId="1"/>
  </si>
  <si>
    <t>吉村　綺良々</t>
    <phoneticPr fontId="1"/>
  </si>
  <si>
    <t>野田　梨花</t>
    <phoneticPr fontId="1"/>
  </si>
  <si>
    <t>大野　真歩</t>
    <phoneticPr fontId="1"/>
  </si>
  <si>
    <t>吉益　友里加</t>
    <phoneticPr fontId="1"/>
  </si>
  <si>
    <t>綾木　花純</t>
    <phoneticPr fontId="1"/>
  </si>
  <si>
    <t>中野　凜</t>
    <phoneticPr fontId="1"/>
  </si>
  <si>
    <t>山本　由樹</t>
    <phoneticPr fontId="1"/>
  </si>
  <si>
    <t>田﨑　優美子</t>
    <phoneticPr fontId="1"/>
  </si>
  <si>
    <t>武井　仁季菜</t>
    <phoneticPr fontId="1"/>
  </si>
  <si>
    <t>元井　陽依</t>
    <phoneticPr fontId="1"/>
  </si>
  <si>
    <t>本池　柚奈</t>
    <phoneticPr fontId="1"/>
  </si>
  <si>
    <t>石倉　杏奈</t>
    <phoneticPr fontId="1"/>
  </si>
  <si>
    <t>近藤　里央菜</t>
    <phoneticPr fontId="1"/>
  </si>
  <si>
    <t>開高　千尋</t>
    <phoneticPr fontId="1"/>
  </si>
  <si>
    <t>波多野　蒼月</t>
    <phoneticPr fontId="1"/>
  </si>
  <si>
    <t>同志社大学</t>
    <phoneticPr fontId="1"/>
  </si>
  <si>
    <t>大阪商業大学堺高校</t>
    <phoneticPr fontId="1"/>
  </si>
  <si>
    <t>和歌山拳法連盟</t>
    <phoneticPr fontId="1"/>
  </si>
  <si>
    <t>関西学院大学</t>
    <phoneticPr fontId="1"/>
  </si>
  <si>
    <t>真武館</t>
    <phoneticPr fontId="1"/>
  </si>
  <si>
    <t>大阪高校</t>
    <phoneticPr fontId="1"/>
  </si>
  <si>
    <t>関西福祉科学大学高校</t>
    <phoneticPr fontId="1"/>
  </si>
  <si>
    <t>関西学院大学</t>
    <phoneticPr fontId="1"/>
  </si>
  <si>
    <t>大阪学院高校</t>
    <phoneticPr fontId="1"/>
  </si>
  <si>
    <t>吹田市日本拳法連盟</t>
    <phoneticPr fontId="1"/>
  </si>
  <si>
    <t>関西大学</t>
    <phoneticPr fontId="1"/>
  </si>
  <si>
    <t>守口市日本拳法連盟</t>
    <phoneticPr fontId="1"/>
  </si>
  <si>
    <t>大阪産業大学</t>
    <phoneticPr fontId="1"/>
  </si>
  <si>
    <t>組番号</t>
    <phoneticPr fontId="1"/>
  </si>
  <si>
    <t>選手氏名</t>
    <phoneticPr fontId="1"/>
  </si>
  <si>
    <t>団体名</t>
    <phoneticPr fontId="1"/>
  </si>
  <si>
    <t>参段</t>
    <phoneticPr fontId="1"/>
  </si>
  <si>
    <t>大谷　理緒</t>
    <phoneticPr fontId="1"/>
  </si>
  <si>
    <t>四段</t>
    <phoneticPr fontId="1"/>
  </si>
  <si>
    <t>穴生　侑梨佳</t>
    <phoneticPr fontId="1"/>
  </si>
  <si>
    <t>関西大学</t>
    <phoneticPr fontId="1"/>
  </si>
  <si>
    <t>大阪商業大学堺高校</t>
    <phoneticPr fontId="1"/>
  </si>
  <si>
    <t>立命館大学</t>
    <phoneticPr fontId="1"/>
  </si>
  <si>
    <t>山口　和心</t>
    <phoneticPr fontId="1"/>
  </si>
  <si>
    <t>大阪高校</t>
    <phoneticPr fontId="1"/>
  </si>
  <si>
    <t>受験段級</t>
    <rPh sb="2" eb="3">
      <t>ダン</t>
    </rPh>
    <rPh sb="3" eb="4">
      <t>キュウ</t>
    </rPh>
    <phoneticPr fontId="1"/>
  </si>
  <si>
    <t>受験段級</t>
    <rPh sb="2" eb="4">
      <t>ダンキュウ</t>
    </rPh>
    <phoneticPr fontId="1"/>
  </si>
  <si>
    <t>２組</t>
    <rPh sb="1" eb="2">
      <t>クミ</t>
    </rPh>
    <phoneticPr fontId="1"/>
  </si>
  <si>
    <t>１組</t>
    <rPh sb="1" eb="2">
      <t>クミ</t>
    </rPh>
    <phoneticPr fontId="1"/>
  </si>
  <si>
    <t>２級　　開会式終了後開始(10:00～)</t>
    <rPh sb="1" eb="2">
      <t>キュウ</t>
    </rPh>
    <rPh sb="4" eb="7">
      <t>カイカイシキ</t>
    </rPh>
    <rPh sb="7" eb="10">
      <t>シュウリョウゴ</t>
    </rPh>
    <rPh sb="10" eb="12">
      <t>カイシ</t>
    </rPh>
    <phoneticPr fontId="1"/>
  </si>
  <si>
    <t>１階</t>
    <rPh sb="1" eb="2">
      <t>カイ</t>
    </rPh>
    <phoneticPr fontId="1"/>
  </si>
  <si>
    <t>多目的室</t>
    <rPh sb="0" eb="3">
      <t>タモクテキ</t>
    </rPh>
    <rPh sb="3" eb="4">
      <t>シツ</t>
    </rPh>
    <phoneticPr fontId="1"/>
  </si>
  <si>
    <t>出入口</t>
    <phoneticPr fontId="1"/>
  </si>
  <si>
    <t>人数</t>
    <phoneticPr fontId="1"/>
  </si>
  <si>
    <t>組</t>
    <phoneticPr fontId="1"/>
  </si>
  <si>
    <t>受験段級</t>
    <phoneticPr fontId="1"/>
  </si>
  <si>
    <t>受験段級</t>
    <phoneticPr fontId="1"/>
  </si>
  <si>
    <t>組</t>
    <phoneticPr fontId="1"/>
  </si>
  <si>
    <t>組</t>
    <phoneticPr fontId="1"/>
  </si>
  <si>
    <t>Ｅコート</t>
    <phoneticPr fontId="1"/>
  </si>
  <si>
    <t>Ｄコート</t>
    <phoneticPr fontId="1"/>
  </si>
  <si>
    <t>Ｃコート</t>
    <phoneticPr fontId="1"/>
  </si>
  <si>
    <t>観客席</t>
    <rPh sb="0" eb="3">
      <t>カンキャクセキ</t>
    </rPh>
    <phoneticPr fontId="1"/>
  </si>
  <si>
    <t>２階</t>
    <rPh sb="1" eb="2">
      <t>カイ</t>
    </rPh>
    <phoneticPr fontId="1"/>
  </si>
  <si>
    <t>本部席</t>
    <rPh sb="0" eb="2">
      <t>ホンブ</t>
    </rPh>
    <rPh sb="2" eb="3">
      <t>セキ</t>
    </rPh>
    <phoneticPr fontId="1"/>
  </si>
  <si>
    <t>形コート２</t>
    <rPh sb="0" eb="1">
      <t>カタ</t>
    </rPh>
    <phoneticPr fontId="1"/>
  </si>
  <si>
    <t>出入口</t>
    <phoneticPr fontId="1"/>
  </si>
  <si>
    <t>組</t>
    <phoneticPr fontId="1"/>
  </si>
  <si>
    <t>人数</t>
    <phoneticPr fontId="1"/>
  </si>
  <si>
    <t>Ｂコート</t>
    <phoneticPr fontId="1"/>
  </si>
  <si>
    <t>Ａコート(女子)</t>
    <rPh sb="5" eb="7">
      <t>ジョシ</t>
    </rPh>
    <phoneticPr fontId="1"/>
  </si>
  <si>
    <t>形コート１</t>
    <rPh sb="0" eb="1">
      <t>カタチ</t>
    </rPh>
    <rPh sb="1" eb="2">
      <t>オンナガタ</t>
    </rPh>
    <phoneticPr fontId="1"/>
  </si>
  <si>
    <t>３階</t>
    <rPh sb="1" eb="2">
      <t>カイ</t>
    </rPh>
    <phoneticPr fontId="1"/>
  </si>
  <si>
    <t>選手氏名</t>
    <phoneticPr fontId="1"/>
  </si>
  <si>
    <t>組番号</t>
    <phoneticPr fontId="1"/>
  </si>
  <si>
    <t>大阪学院大学</t>
    <phoneticPr fontId="1"/>
  </si>
  <si>
    <t>田中　啓太</t>
    <phoneticPr fontId="1"/>
  </si>
  <si>
    <t>森本　至蓮</t>
    <phoneticPr fontId="1"/>
  </si>
  <si>
    <t>大阪工業大学</t>
    <phoneticPr fontId="1"/>
  </si>
  <si>
    <t>青木　万里</t>
    <phoneticPr fontId="1"/>
  </si>
  <si>
    <t>１級</t>
    <phoneticPr fontId="1"/>
  </si>
  <si>
    <t>藤岡　俊三郎</t>
    <phoneticPr fontId="1"/>
  </si>
  <si>
    <t>長谷川　晴</t>
    <phoneticPr fontId="1"/>
  </si>
  <si>
    <t>初段</t>
    <phoneticPr fontId="1"/>
  </si>
  <si>
    <t>大阪公立大学杉本支部</t>
    <phoneticPr fontId="1"/>
  </si>
  <si>
    <t>重本　佳穏</t>
    <phoneticPr fontId="1"/>
  </si>
  <si>
    <t>１級</t>
    <phoneticPr fontId="1"/>
  </si>
  <si>
    <t>小森　麟太郎</t>
    <phoneticPr fontId="1"/>
  </si>
  <si>
    <t>杉本　倖太</t>
    <phoneticPr fontId="1"/>
  </si>
  <si>
    <t>樋口　翔太</t>
    <phoneticPr fontId="1"/>
  </si>
  <si>
    <t>参段</t>
    <phoneticPr fontId="1"/>
  </si>
  <si>
    <t>大阪公立大学中百舌鳥支部</t>
    <phoneticPr fontId="1"/>
  </si>
  <si>
    <t>生駒　大和</t>
    <phoneticPr fontId="1"/>
  </si>
  <si>
    <t>當山　賢</t>
    <phoneticPr fontId="1"/>
  </si>
  <si>
    <t>国本　丈司</t>
    <phoneticPr fontId="1"/>
  </si>
  <si>
    <t>初段</t>
    <phoneticPr fontId="1"/>
  </si>
  <si>
    <t>寺岡　樹一</t>
    <phoneticPr fontId="1"/>
  </si>
  <si>
    <t>中村　拓実</t>
    <phoneticPr fontId="1"/>
  </si>
  <si>
    <t>西嶋　駿弥</t>
    <phoneticPr fontId="1"/>
  </si>
  <si>
    <t>松下　真輝</t>
    <phoneticPr fontId="1"/>
  </si>
  <si>
    <t>保田　理貴</t>
    <phoneticPr fontId="1"/>
  </si>
  <si>
    <t>弐段</t>
    <phoneticPr fontId="1"/>
  </si>
  <si>
    <t>小池　秀矢</t>
    <phoneticPr fontId="1"/>
  </si>
  <si>
    <t>田中　寛之</t>
    <phoneticPr fontId="1"/>
  </si>
  <si>
    <t>岡本　豊</t>
    <phoneticPr fontId="1"/>
  </si>
  <si>
    <t>中島　悠揮</t>
    <phoneticPr fontId="1"/>
  </si>
  <si>
    <t>森　太成</t>
    <phoneticPr fontId="1"/>
  </si>
  <si>
    <t>鈴木　竣汰朗</t>
    <phoneticPr fontId="1"/>
  </si>
  <si>
    <t>中川　剛陽</t>
    <phoneticPr fontId="1"/>
  </si>
  <si>
    <t>中村　孝太</t>
    <phoneticPr fontId="1"/>
  </si>
  <si>
    <t>弐段</t>
    <phoneticPr fontId="1"/>
  </si>
  <si>
    <t>森岡　来成</t>
    <phoneticPr fontId="1"/>
  </si>
  <si>
    <t>田村　虎太郎</t>
    <phoneticPr fontId="1"/>
  </si>
  <si>
    <t>四段</t>
    <phoneticPr fontId="1"/>
  </si>
  <si>
    <t>大阪商業大学</t>
    <phoneticPr fontId="1"/>
  </si>
  <si>
    <t>五戸　洋輔</t>
    <phoneticPr fontId="1"/>
  </si>
  <si>
    <t>平岡　晃人</t>
    <phoneticPr fontId="1"/>
  </si>
  <si>
    <t>森田　広大</t>
    <phoneticPr fontId="1"/>
  </si>
  <si>
    <t>金子　修大</t>
    <phoneticPr fontId="1"/>
  </si>
  <si>
    <t>西村　洸ガブリエル</t>
    <phoneticPr fontId="1"/>
  </si>
  <si>
    <t>山田　晋吾</t>
    <phoneticPr fontId="1"/>
  </si>
  <si>
    <t>山本　琉聖</t>
    <phoneticPr fontId="1"/>
  </si>
  <si>
    <t>荻野　亮</t>
    <phoneticPr fontId="1"/>
  </si>
  <si>
    <t>清水　真喜</t>
    <phoneticPr fontId="1"/>
  </si>
  <si>
    <t>東屋　良介</t>
    <phoneticPr fontId="1"/>
  </si>
  <si>
    <t>竹川　敬治</t>
    <phoneticPr fontId="1"/>
  </si>
  <si>
    <t>三好　舜</t>
    <phoneticPr fontId="1"/>
  </si>
  <si>
    <t>山田　航</t>
    <phoneticPr fontId="1"/>
  </si>
  <si>
    <t>小浜　守哉</t>
    <phoneticPr fontId="1"/>
  </si>
  <si>
    <t>藤井　航</t>
    <phoneticPr fontId="1"/>
  </si>
  <si>
    <t>和田　昌大</t>
    <phoneticPr fontId="1"/>
  </si>
  <si>
    <t>梅野　日和</t>
    <phoneticPr fontId="1"/>
  </si>
  <si>
    <t>小西　健太郎</t>
    <phoneticPr fontId="1"/>
  </si>
  <si>
    <t>長南　歩希</t>
    <phoneticPr fontId="1"/>
  </si>
  <si>
    <t>柳　侑希</t>
    <phoneticPr fontId="1"/>
  </si>
  <si>
    <t>寺門　直彦</t>
    <phoneticPr fontId="1"/>
  </si>
  <si>
    <t>松浦　虎太郎</t>
    <phoneticPr fontId="1"/>
  </si>
  <si>
    <t>魚住　研士郎</t>
    <phoneticPr fontId="1"/>
  </si>
  <si>
    <t>北川　桔平</t>
    <phoneticPr fontId="1"/>
  </si>
  <si>
    <t>京都産業大学</t>
    <phoneticPr fontId="1"/>
  </si>
  <si>
    <t>伊藤　誠人</t>
    <phoneticPr fontId="1"/>
  </si>
  <si>
    <t>佐々木　達也</t>
    <phoneticPr fontId="1"/>
  </si>
  <si>
    <t>田村　滋介</t>
    <phoneticPr fontId="1"/>
  </si>
  <si>
    <t>宮田　喜乃介</t>
    <phoneticPr fontId="1"/>
  </si>
  <si>
    <t>夏目　爽良</t>
    <phoneticPr fontId="1"/>
  </si>
  <si>
    <t>椿原　大地</t>
    <phoneticPr fontId="1"/>
  </si>
  <si>
    <t>近畿大学</t>
    <phoneticPr fontId="1"/>
  </si>
  <si>
    <t>相嶋　拓海</t>
    <phoneticPr fontId="1"/>
  </si>
  <si>
    <t>上村　福生</t>
    <phoneticPr fontId="1"/>
  </si>
  <si>
    <t>古山　翔</t>
    <phoneticPr fontId="1"/>
  </si>
  <si>
    <t>神戸大学</t>
    <phoneticPr fontId="1"/>
  </si>
  <si>
    <t>青木　海人</t>
    <phoneticPr fontId="1"/>
  </si>
  <si>
    <t>石田　駿輝</t>
    <phoneticPr fontId="1"/>
  </si>
  <si>
    <t>大向　優輝</t>
    <phoneticPr fontId="1"/>
  </si>
  <si>
    <t>梶谷　大智</t>
    <phoneticPr fontId="1"/>
  </si>
  <si>
    <t>片山　雅涼</t>
    <phoneticPr fontId="1"/>
  </si>
  <si>
    <t>金丸　諒史</t>
    <phoneticPr fontId="1"/>
  </si>
  <si>
    <t>小林　航大</t>
    <phoneticPr fontId="1"/>
  </si>
  <si>
    <t>杉　純一朗</t>
    <phoneticPr fontId="1"/>
  </si>
  <si>
    <t>田上　晴仁</t>
    <phoneticPr fontId="1"/>
  </si>
  <si>
    <t>玉井　悠登</t>
    <phoneticPr fontId="1"/>
  </si>
  <si>
    <t>中村　太凱</t>
    <phoneticPr fontId="1"/>
  </si>
  <si>
    <t>林　悠汰</t>
    <phoneticPr fontId="1"/>
  </si>
  <si>
    <t>御井　良</t>
    <phoneticPr fontId="1"/>
  </si>
  <si>
    <t>畑　環</t>
    <phoneticPr fontId="1"/>
  </si>
  <si>
    <t>井手　優太</t>
    <phoneticPr fontId="1"/>
  </si>
  <si>
    <t>奥田　智士</t>
    <phoneticPr fontId="1"/>
  </si>
  <si>
    <t>梶井　健生</t>
    <phoneticPr fontId="1"/>
  </si>
  <si>
    <t>齋藤　響</t>
    <phoneticPr fontId="1"/>
  </si>
  <si>
    <t>林　直希</t>
    <phoneticPr fontId="1"/>
  </si>
  <si>
    <t>三邊　泰史</t>
    <phoneticPr fontId="1"/>
  </si>
  <si>
    <t>三宅　一誠</t>
    <phoneticPr fontId="1"/>
  </si>
  <si>
    <t>ロビンソン　輝維</t>
    <phoneticPr fontId="1"/>
  </si>
  <si>
    <t>足立　瑛治</t>
    <phoneticPr fontId="1"/>
  </si>
  <si>
    <t>松下　大起</t>
    <phoneticPr fontId="1"/>
  </si>
  <si>
    <t>西村　徳・デ－ビッド</t>
    <phoneticPr fontId="1"/>
  </si>
  <si>
    <t>立命館大学</t>
    <phoneticPr fontId="1"/>
  </si>
  <si>
    <t>福徳　壮</t>
    <phoneticPr fontId="1"/>
  </si>
  <si>
    <t>久松　蒼一朗</t>
    <phoneticPr fontId="1"/>
  </si>
  <si>
    <t>松浦　将吾</t>
    <phoneticPr fontId="1"/>
  </si>
  <si>
    <t>穴生　光嬉</t>
    <phoneticPr fontId="1"/>
  </si>
  <si>
    <t>龍谷大学</t>
    <phoneticPr fontId="1"/>
  </si>
  <si>
    <t>入口　煌己</t>
    <phoneticPr fontId="1"/>
  </si>
  <si>
    <t>福田　結真</t>
    <phoneticPr fontId="1"/>
  </si>
  <si>
    <t>森若　大和</t>
    <phoneticPr fontId="1"/>
  </si>
  <si>
    <t>三根　忠勝</t>
    <phoneticPr fontId="1"/>
  </si>
  <si>
    <t>宮澤　侑里</t>
    <phoneticPr fontId="1"/>
  </si>
  <si>
    <t>米　悠太</t>
    <phoneticPr fontId="1"/>
  </si>
  <si>
    <t>流通科学大学</t>
    <phoneticPr fontId="1"/>
  </si>
  <si>
    <t>大城　琉斗</t>
    <phoneticPr fontId="1"/>
  </si>
  <si>
    <t>笠井　政希</t>
    <phoneticPr fontId="1"/>
  </si>
  <si>
    <t>工藤　幸人</t>
    <phoneticPr fontId="1"/>
  </si>
  <si>
    <t>伊都中央高校</t>
    <phoneticPr fontId="1"/>
  </si>
  <si>
    <t>岸田　曽良</t>
    <phoneticPr fontId="1"/>
  </si>
  <si>
    <t>今宮工科高校</t>
    <phoneticPr fontId="1"/>
  </si>
  <si>
    <t>佐藤　流空</t>
    <phoneticPr fontId="1"/>
  </si>
  <si>
    <t>丹波　知也</t>
    <phoneticPr fontId="1"/>
  </si>
  <si>
    <t>赤尾　慶太</t>
    <phoneticPr fontId="1"/>
  </si>
  <si>
    <t>幸地　柊太郎</t>
    <phoneticPr fontId="1"/>
  </si>
  <si>
    <t>小倉　隆聖</t>
    <phoneticPr fontId="1"/>
  </si>
  <si>
    <t>中田　大智</t>
    <phoneticPr fontId="1"/>
  </si>
  <si>
    <t>廣瀬　帆太</t>
    <phoneticPr fontId="1"/>
  </si>
  <si>
    <t>大阪高校</t>
    <phoneticPr fontId="1"/>
  </si>
  <si>
    <t>日高谷　大翔</t>
    <phoneticPr fontId="1"/>
  </si>
  <si>
    <t>荻野　航</t>
    <phoneticPr fontId="1"/>
  </si>
  <si>
    <t>山田　陽音</t>
    <phoneticPr fontId="1"/>
  </si>
  <si>
    <t>周藤　琥太郎</t>
    <phoneticPr fontId="1"/>
  </si>
  <si>
    <t>長江　隆志</t>
    <phoneticPr fontId="1"/>
  </si>
  <si>
    <t>野田　悠太</t>
    <phoneticPr fontId="1"/>
  </si>
  <si>
    <t>森　温仁</t>
    <phoneticPr fontId="1"/>
  </si>
  <si>
    <t>中井　珀斗</t>
    <phoneticPr fontId="1"/>
  </si>
  <si>
    <t>橋田　純汰</t>
    <phoneticPr fontId="1"/>
  </si>
  <si>
    <t>藤上　豪</t>
    <phoneticPr fontId="1"/>
  </si>
  <si>
    <t>青木　元汰</t>
    <phoneticPr fontId="1"/>
  </si>
  <si>
    <t>奥秋　必飛</t>
    <phoneticPr fontId="1"/>
  </si>
  <si>
    <t>熊谷　太介</t>
    <phoneticPr fontId="1"/>
  </si>
  <si>
    <t>渡邊　樹史</t>
    <phoneticPr fontId="1"/>
  </si>
  <si>
    <t>安藤　龍志</t>
    <phoneticPr fontId="1"/>
  </si>
  <si>
    <t>内村　悠誠</t>
    <phoneticPr fontId="1"/>
  </si>
  <si>
    <t>太田　琉斗</t>
    <phoneticPr fontId="1"/>
  </si>
  <si>
    <t>高村　匠</t>
    <phoneticPr fontId="1"/>
  </si>
  <si>
    <t>長滝　海璃</t>
    <phoneticPr fontId="1"/>
  </si>
  <si>
    <t>日根　有彬</t>
    <phoneticPr fontId="1"/>
  </si>
  <si>
    <t>安東　海音</t>
    <phoneticPr fontId="1"/>
  </si>
  <si>
    <t>荻野　翔</t>
    <phoneticPr fontId="1"/>
  </si>
  <si>
    <t>竹嶋　丈</t>
    <phoneticPr fontId="1"/>
  </si>
  <si>
    <t>上村　奏楓</t>
    <phoneticPr fontId="1"/>
  </si>
  <si>
    <t>大西　直毅</t>
    <phoneticPr fontId="1"/>
  </si>
  <si>
    <t>橿原高校</t>
    <phoneticPr fontId="1"/>
  </si>
  <si>
    <t>安藤　凛人</t>
    <phoneticPr fontId="1"/>
  </si>
  <si>
    <t>石澤　悠生</t>
    <phoneticPr fontId="1"/>
  </si>
  <si>
    <t>瀧本　琉偉</t>
    <phoneticPr fontId="1"/>
  </si>
  <si>
    <t>柘植　陽斗</t>
    <phoneticPr fontId="1"/>
  </si>
  <si>
    <t>早見　心</t>
    <phoneticPr fontId="1"/>
  </si>
  <si>
    <t>平尾　樹希</t>
    <phoneticPr fontId="1"/>
  </si>
  <si>
    <t>村上　丞太郎</t>
    <phoneticPr fontId="1"/>
  </si>
  <si>
    <t>山里　怜央</t>
    <phoneticPr fontId="1"/>
  </si>
  <si>
    <t>辻川　直登</t>
    <phoneticPr fontId="1"/>
  </si>
  <si>
    <t>関西大学高等部</t>
    <phoneticPr fontId="1"/>
  </si>
  <si>
    <t>尾本　一晟</t>
    <phoneticPr fontId="1"/>
  </si>
  <si>
    <t>手嶋　駿介</t>
    <phoneticPr fontId="1"/>
  </si>
  <si>
    <t>平井　啓翔</t>
    <phoneticPr fontId="1"/>
  </si>
  <si>
    <t>安井　伶維</t>
    <phoneticPr fontId="1"/>
  </si>
  <si>
    <t>吉岡　大輔</t>
    <phoneticPr fontId="1"/>
  </si>
  <si>
    <t>春名　優秦</t>
    <phoneticPr fontId="1"/>
  </si>
  <si>
    <t>天野　賢信</t>
    <phoneticPr fontId="1"/>
  </si>
  <si>
    <t>家田　悠紀斗</t>
    <phoneticPr fontId="1"/>
  </si>
  <si>
    <t>于　碩</t>
    <phoneticPr fontId="1"/>
  </si>
  <si>
    <t>金井　律</t>
    <phoneticPr fontId="1"/>
  </si>
  <si>
    <t>北村　歩夢</t>
    <phoneticPr fontId="1"/>
  </si>
  <si>
    <t>小山　侑</t>
    <phoneticPr fontId="1"/>
  </si>
  <si>
    <t>下村　匠真</t>
    <phoneticPr fontId="1"/>
  </si>
  <si>
    <t>花市　翔吾</t>
    <phoneticPr fontId="1"/>
  </si>
  <si>
    <t>岡田　大駕</t>
    <phoneticPr fontId="1"/>
  </si>
  <si>
    <t>舩津　佳晃</t>
    <phoneticPr fontId="1"/>
  </si>
  <si>
    <t>池ノ上　紬</t>
    <phoneticPr fontId="1"/>
  </si>
  <si>
    <t>石原　昊駕</t>
    <phoneticPr fontId="1"/>
  </si>
  <si>
    <t>下村　翔真</t>
    <phoneticPr fontId="1"/>
  </si>
  <si>
    <t>青翔中学・高等学校</t>
    <phoneticPr fontId="1"/>
  </si>
  <si>
    <t>上島　綾摩</t>
    <phoneticPr fontId="1"/>
  </si>
  <si>
    <t>上田　優</t>
    <phoneticPr fontId="1"/>
  </si>
  <si>
    <t>奥田　悠介</t>
    <phoneticPr fontId="1"/>
  </si>
  <si>
    <t>小山　遥翔</t>
    <phoneticPr fontId="1"/>
  </si>
  <si>
    <t>田中　路惟</t>
    <phoneticPr fontId="1"/>
  </si>
  <si>
    <t>中間　陽士</t>
    <phoneticPr fontId="1"/>
  </si>
  <si>
    <t>清風高校</t>
    <phoneticPr fontId="1"/>
  </si>
  <si>
    <t>熊取谷　文穏</t>
    <phoneticPr fontId="1"/>
  </si>
  <si>
    <t>坂谷　健太</t>
    <phoneticPr fontId="1"/>
  </si>
  <si>
    <t>高井　晶央</t>
    <phoneticPr fontId="1"/>
  </si>
  <si>
    <t>橋本　康</t>
    <phoneticPr fontId="1"/>
  </si>
  <si>
    <t>宮本　幸尚</t>
    <phoneticPr fontId="1"/>
  </si>
  <si>
    <t>穴生　光汰</t>
    <phoneticPr fontId="1"/>
  </si>
  <si>
    <t>奈良南高校</t>
    <phoneticPr fontId="1"/>
  </si>
  <si>
    <t>岩田　彰信</t>
    <phoneticPr fontId="1"/>
  </si>
  <si>
    <t>弓塲　治親</t>
    <phoneticPr fontId="1"/>
  </si>
  <si>
    <t>東大阪大学柏原高校</t>
    <phoneticPr fontId="1"/>
  </si>
  <si>
    <t>喜友名　壮太</t>
    <phoneticPr fontId="1"/>
  </si>
  <si>
    <t>田中　慎二</t>
    <phoneticPr fontId="1"/>
  </si>
  <si>
    <t>桃山学院高校</t>
    <phoneticPr fontId="1"/>
  </si>
  <si>
    <t>南　統護</t>
    <phoneticPr fontId="1"/>
  </si>
  <si>
    <t>宮林　大和</t>
    <phoneticPr fontId="1"/>
  </si>
  <si>
    <t>島本　晋吾</t>
    <phoneticPr fontId="1"/>
  </si>
  <si>
    <t>下家　凛生</t>
    <phoneticPr fontId="1"/>
  </si>
  <si>
    <t>下村　真之</t>
    <phoneticPr fontId="1"/>
  </si>
  <si>
    <t>髙橋　駿</t>
    <phoneticPr fontId="1"/>
  </si>
  <si>
    <t>鼓　隆之介</t>
    <phoneticPr fontId="1"/>
  </si>
  <si>
    <t>茨木市日本拳法連盟</t>
    <phoneticPr fontId="1"/>
  </si>
  <si>
    <t>岡島　健</t>
    <phoneticPr fontId="1"/>
  </si>
  <si>
    <t>里　昌明</t>
    <phoneticPr fontId="1"/>
  </si>
  <si>
    <t>山本　裕暉</t>
    <phoneticPr fontId="1"/>
  </si>
  <si>
    <t>加藤　義孝</t>
    <phoneticPr fontId="1"/>
  </si>
  <si>
    <t>里　咲多朗</t>
    <phoneticPr fontId="1"/>
  </si>
  <si>
    <t>樽見　蓮耶</t>
    <phoneticPr fontId="1"/>
  </si>
  <si>
    <t>冨村　宗完</t>
    <phoneticPr fontId="1"/>
  </si>
  <si>
    <t>奥村　友紀</t>
    <phoneticPr fontId="1"/>
  </si>
  <si>
    <t>共栄クラブ</t>
    <phoneticPr fontId="1"/>
  </si>
  <si>
    <t>小松　龍生</t>
    <phoneticPr fontId="1"/>
  </si>
  <si>
    <t>園山　玲央</t>
    <phoneticPr fontId="1"/>
  </si>
  <si>
    <t>東田　大輝</t>
    <phoneticPr fontId="1"/>
  </si>
  <si>
    <t>辻上　靖之</t>
    <phoneticPr fontId="1"/>
  </si>
  <si>
    <t>村田　勇也</t>
    <phoneticPr fontId="1"/>
  </si>
  <si>
    <t>山本　智之</t>
    <phoneticPr fontId="1"/>
  </si>
  <si>
    <t>福田　直志</t>
    <phoneticPr fontId="1"/>
  </si>
  <si>
    <t>安信　俊輔</t>
    <phoneticPr fontId="1"/>
  </si>
  <si>
    <t>吉井　英尚</t>
    <phoneticPr fontId="1"/>
  </si>
  <si>
    <t>拳親会</t>
    <phoneticPr fontId="1"/>
  </si>
  <si>
    <t>菅原　佑恭</t>
    <phoneticPr fontId="1"/>
  </si>
  <si>
    <t>洪游会本部</t>
    <phoneticPr fontId="1"/>
  </si>
  <si>
    <t>内海　聡</t>
    <phoneticPr fontId="1"/>
  </si>
  <si>
    <t>遠藤　伸</t>
    <phoneticPr fontId="1"/>
  </si>
  <si>
    <t>大森　裕介</t>
    <phoneticPr fontId="1"/>
  </si>
  <si>
    <t>武下　春樹</t>
    <phoneticPr fontId="1"/>
  </si>
  <si>
    <t>仲田　光大</t>
    <phoneticPr fontId="1"/>
  </si>
  <si>
    <t>生井　辰季</t>
    <phoneticPr fontId="1"/>
  </si>
  <si>
    <t>橋本　隆平</t>
    <phoneticPr fontId="1"/>
  </si>
  <si>
    <t>平山　鷹也</t>
    <phoneticPr fontId="1"/>
  </si>
  <si>
    <t>今井　宏海</t>
    <phoneticPr fontId="1"/>
  </si>
  <si>
    <t>石橋　元気</t>
    <phoneticPr fontId="1"/>
  </si>
  <si>
    <t>松本　武士</t>
    <phoneticPr fontId="1"/>
  </si>
  <si>
    <t>三密会</t>
    <phoneticPr fontId="1"/>
  </si>
  <si>
    <t>武田　浩清</t>
    <phoneticPr fontId="1"/>
  </si>
  <si>
    <t>羽根　順平</t>
    <phoneticPr fontId="1"/>
  </si>
  <si>
    <t>坪井　行央</t>
    <phoneticPr fontId="1"/>
  </si>
  <si>
    <t>至道会</t>
    <phoneticPr fontId="1"/>
  </si>
  <si>
    <t>足立　弘樹</t>
    <phoneticPr fontId="1"/>
  </si>
  <si>
    <t>田崎　順一郎</t>
    <phoneticPr fontId="1"/>
  </si>
  <si>
    <t>落合　史人</t>
    <phoneticPr fontId="1"/>
  </si>
  <si>
    <t>近藤　綜亮</t>
    <phoneticPr fontId="1"/>
  </si>
  <si>
    <t>新風会</t>
    <phoneticPr fontId="1"/>
  </si>
  <si>
    <t>塚脇　魁彪</t>
    <phoneticPr fontId="1"/>
  </si>
  <si>
    <t>親和会</t>
    <phoneticPr fontId="1"/>
  </si>
  <si>
    <t>文田　岳雄</t>
    <phoneticPr fontId="1"/>
  </si>
  <si>
    <t>十三同志会</t>
    <phoneticPr fontId="1"/>
  </si>
  <si>
    <t>長浜　柚太</t>
    <phoneticPr fontId="1"/>
  </si>
  <si>
    <t>稲谷　翔</t>
    <phoneticPr fontId="1"/>
  </si>
  <si>
    <t>川端　潤也</t>
    <phoneticPr fontId="1"/>
  </si>
  <si>
    <t>髙島　碧</t>
    <phoneticPr fontId="1"/>
  </si>
  <si>
    <t>瀧澤　翔真</t>
    <phoneticPr fontId="1"/>
  </si>
  <si>
    <t>津曲　隆行</t>
    <phoneticPr fontId="1"/>
  </si>
  <si>
    <t>濱岸　俊礼</t>
    <phoneticPr fontId="1"/>
  </si>
  <si>
    <t>比嘉　淳</t>
    <phoneticPr fontId="1"/>
  </si>
  <si>
    <t>広田　恭平</t>
    <phoneticPr fontId="1"/>
  </si>
  <si>
    <t>船越　俊基</t>
    <phoneticPr fontId="1"/>
  </si>
  <si>
    <t>元井　陽真</t>
    <phoneticPr fontId="1"/>
  </si>
  <si>
    <t>北川　翔悟</t>
    <phoneticPr fontId="1"/>
  </si>
  <si>
    <t>長屋　吟</t>
    <phoneticPr fontId="1"/>
  </si>
  <si>
    <t>梶山　雄生</t>
    <phoneticPr fontId="1"/>
  </si>
  <si>
    <t>田﨑　次郎</t>
    <phoneticPr fontId="1"/>
  </si>
  <si>
    <t>元井　隆幸</t>
    <phoneticPr fontId="1"/>
  </si>
  <si>
    <t>山口　茂男</t>
    <phoneticPr fontId="1"/>
  </si>
  <si>
    <t>誠豪</t>
    <phoneticPr fontId="1"/>
  </si>
  <si>
    <t>小田　智之</t>
    <phoneticPr fontId="1"/>
  </si>
  <si>
    <t>酒井　貴嗣</t>
    <phoneticPr fontId="1"/>
  </si>
  <si>
    <t>折口　真</t>
    <phoneticPr fontId="1"/>
  </si>
  <si>
    <t>誠心会</t>
    <phoneticPr fontId="1"/>
  </si>
  <si>
    <t>山口　晄生</t>
    <phoneticPr fontId="1"/>
  </si>
  <si>
    <t>佐々木　寛之</t>
    <phoneticPr fontId="1"/>
  </si>
  <si>
    <t>津田　伸</t>
    <phoneticPr fontId="1"/>
  </si>
  <si>
    <t>山口　幸生</t>
    <phoneticPr fontId="1"/>
  </si>
  <si>
    <t>摂津市日本拳法連盟</t>
    <phoneticPr fontId="1"/>
  </si>
  <si>
    <t>山本　和宏</t>
    <phoneticPr fontId="1"/>
  </si>
  <si>
    <t>泉北桃拳会</t>
    <phoneticPr fontId="1"/>
  </si>
  <si>
    <t>登り山　琥大郎</t>
    <phoneticPr fontId="1"/>
  </si>
  <si>
    <t>大道</t>
    <phoneticPr fontId="1"/>
  </si>
  <si>
    <t>岡本　晴希</t>
    <phoneticPr fontId="1"/>
  </si>
  <si>
    <t>吉田　晴将</t>
    <phoneticPr fontId="1"/>
  </si>
  <si>
    <t>石井　勇輝</t>
    <phoneticPr fontId="1"/>
  </si>
  <si>
    <t>中野　一希</t>
    <phoneticPr fontId="1"/>
  </si>
  <si>
    <t>中島　勇</t>
    <phoneticPr fontId="1"/>
  </si>
  <si>
    <t>森尾　竜一</t>
    <phoneticPr fontId="1"/>
  </si>
  <si>
    <t>西宮隗心会</t>
    <phoneticPr fontId="1"/>
  </si>
  <si>
    <t>稲原　幸大</t>
    <phoneticPr fontId="1"/>
  </si>
  <si>
    <t>古庄　勇斗</t>
    <phoneticPr fontId="1"/>
  </si>
  <si>
    <t>野村　昇平</t>
    <phoneticPr fontId="1"/>
  </si>
  <si>
    <t>吉岡　高広</t>
    <phoneticPr fontId="1"/>
  </si>
  <si>
    <t>枚方市民拳法の会</t>
    <phoneticPr fontId="1"/>
  </si>
  <si>
    <t>三浦　開登</t>
    <phoneticPr fontId="1"/>
  </si>
  <si>
    <t>宮川　茂陽</t>
    <phoneticPr fontId="1"/>
  </si>
  <si>
    <t>中埜　聖矢</t>
    <phoneticPr fontId="1"/>
  </si>
  <si>
    <t>谷村　拓哉</t>
    <phoneticPr fontId="1"/>
  </si>
  <si>
    <t>白虎会</t>
    <phoneticPr fontId="1"/>
  </si>
  <si>
    <t>東　豊倫</t>
    <phoneticPr fontId="1"/>
  </si>
  <si>
    <t>植杉　輝行</t>
    <phoneticPr fontId="1"/>
  </si>
  <si>
    <t>白石　崇</t>
    <phoneticPr fontId="1"/>
  </si>
  <si>
    <t>林　航生</t>
    <phoneticPr fontId="1"/>
  </si>
  <si>
    <t>箕面市日本拳法連盟</t>
    <phoneticPr fontId="1"/>
  </si>
  <si>
    <t>表　健人</t>
    <phoneticPr fontId="1"/>
  </si>
  <si>
    <t>都島</t>
    <phoneticPr fontId="1"/>
  </si>
  <si>
    <t>川本　直輝</t>
    <phoneticPr fontId="1"/>
  </si>
  <si>
    <t>岸見　俊</t>
    <phoneticPr fontId="1"/>
  </si>
  <si>
    <t>徳永　博信</t>
    <phoneticPr fontId="1"/>
  </si>
  <si>
    <t>藤田　裕</t>
    <phoneticPr fontId="1"/>
  </si>
  <si>
    <t>増田　昂平</t>
    <phoneticPr fontId="1"/>
  </si>
  <si>
    <t>盛岡　弘展</t>
    <phoneticPr fontId="1"/>
  </si>
  <si>
    <t>大鶴　健太</t>
    <phoneticPr fontId="1"/>
  </si>
  <si>
    <t>小林　弘樹</t>
    <phoneticPr fontId="1"/>
  </si>
  <si>
    <t>福島　秀実</t>
    <phoneticPr fontId="1"/>
  </si>
  <si>
    <t>馬門　清武</t>
    <phoneticPr fontId="1"/>
  </si>
  <si>
    <t>守口市日本拳法連盟</t>
    <phoneticPr fontId="1"/>
  </si>
  <si>
    <t>大中　淳史</t>
    <phoneticPr fontId="1"/>
  </si>
  <si>
    <t>姜　泰志</t>
    <phoneticPr fontId="1"/>
  </si>
  <si>
    <t>濫觴会</t>
    <phoneticPr fontId="1"/>
  </si>
  <si>
    <t>森田　健太朗</t>
    <phoneticPr fontId="1"/>
  </si>
  <si>
    <t>東　玲惺</t>
    <phoneticPr fontId="1"/>
  </si>
  <si>
    <t>龍皇会</t>
    <phoneticPr fontId="1"/>
  </si>
  <si>
    <t>松岡　世伍</t>
    <phoneticPr fontId="1"/>
  </si>
  <si>
    <t>井谷　裕史</t>
    <phoneticPr fontId="1"/>
  </si>
  <si>
    <t>藤原　克久</t>
    <phoneticPr fontId="1"/>
  </si>
  <si>
    <t>井原　大嘉</t>
    <phoneticPr fontId="1"/>
  </si>
  <si>
    <t>竹中　礼</t>
    <phoneticPr fontId="1"/>
  </si>
  <si>
    <t>寺本　和貴</t>
    <phoneticPr fontId="1"/>
  </si>
  <si>
    <t>長井　大河</t>
    <phoneticPr fontId="1"/>
  </si>
  <si>
    <t>中村　裕亮</t>
    <phoneticPr fontId="1"/>
  </si>
  <si>
    <t>選手氏名</t>
    <phoneticPr fontId="1"/>
  </si>
  <si>
    <t>受験段級</t>
    <phoneticPr fontId="1"/>
  </si>
  <si>
    <t>団体名</t>
    <rPh sb="0" eb="1">
      <t>ダンタイ</t>
    </rPh>
    <rPh sb="1" eb="2">
      <t>メイ</t>
    </rPh>
    <phoneticPr fontId="1"/>
  </si>
  <si>
    <t>２級</t>
    <phoneticPr fontId="1"/>
  </si>
  <si>
    <t>１級</t>
    <phoneticPr fontId="1"/>
  </si>
  <si>
    <t>初段</t>
    <phoneticPr fontId="1"/>
  </si>
  <si>
    <t>弐段</t>
    <phoneticPr fontId="1"/>
  </si>
  <si>
    <t>参段</t>
    <phoneticPr fontId="1"/>
  </si>
  <si>
    <t>四段</t>
    <phoneticPr fontId="1"/>
  </si>
  <si>
    <t>受験形態</t>
    <rPh sb="2" eb="4">
      <t>ケイタイ</t>
    </rPh>
    <phoneticPr fontId="1"/>
  </si>
  <si>
    <t>性別</t>
    <phoneticPr fontId="1"/>
  </si>
  <si>
    <t>合計</t>
    <rPh sb="0" eb="1">
      <t>ゴウケイ</t>
    </rPh>
    <phoneticPr fontId="1"/>
  </si>
  <si>
    <t>形審査テーマ</t>
    <rPh sb="0" eb="1">
      <t>カタ</t>
    </rPh>
    <rPh sb="1" eb="3">
      <t>シンサ</t>
    </rPh>
    <phoneticPr fontId="1"/>
  </si>
  <si>
    <t>弐段</t>
    <phoneticPr fontId="1"/>
  </si>
  <si>
    <t>参段以上</t>
    <rPh sb="2" eb="4">
      <t>イジョウ</t>
    </rPh>
    <phoneticPr fontId="1"/>
  </si>
  <si>
    <t>搏撃の形32形（二人形）</t>
    <phoneticPr fontId="1"/>
  </si>
  <si>
    <t>面　　突・胴 横 打・突　　蹴・横　　受・反　　身・側　　身</t>
    <phoneticPr fontId="1"/>
  </si>
  <si>
    <t>揚　　打・外　　打・揚　　蹴・横　　受・沈　　身・開　　身</t>
    <phoneticPr fontId="1"/>
  </si>
  <si>
    <t>搏撃の形18形（突き・横打・蹴りに関する六形）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</si>
</sst>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4" xfId="0" quotePrefix="1" applyNumberFormat="1" applyFont="1" applyBorder="1" applyAlignment="1">
      <alignment horizontal="left" vertical="center"/>
    </xf>
    <xf numFmtId="0" fontId="2" fillId="0" borderId="5" xfId="0" quotePrefix="1" applyNumberFormat="1" applyFont="1" applyBorder="1" applyAlignment="1">
      <alignment horizontal="left" vertical="center"/>
    </xf>
    <xf numFmtId="0" fontId="2" fillId="0" borderId="6" xfId="0" quotePrefix="1" applyNumberFormat="1" applyFont="1" applyBorder="1" applyAlignment="1">
      <alignment horizontal="left" vertical="center"/>
    </xf>
    <xf numFmtId="0" fontId="2" fillId="0" borderId="7" xfId="0" quotePrefix="1" applyNumberFormat="1" applyFont="1" applyBorder="1" applyAlignment="1">
      <alignment horizontal="left" vertical="center"/>
    </xf>
    <xf numFmtId="0" fontId="2" fillId="0" borderId="8" xfId="0" quotePrefix="1" applyNumberFormat="1" applyFont="1" applyBorder="1" applyAlignment="1">
      <alignment horizontal="left" vertical="center"/>
    </xf>
    <xf numFmtId="0" fontId="2" fillId="0" borderId="9" xfId="0" quotePrefix="1" applyNumberFormat="1" applyFont="1" applyBorder="1" applyAlignment="1">
      <alignment horizontal="left" vertical="center"/>
    </xf>
    <xf numFmtId="0" fontId="2" fillId="0" borderId="10" xfId="0" quotePrefix="1" applyNumberFormat="1" applyFont="1" applyBorder="1" applyAlignment="1">
      <alignment horizontal="left" vertical="center"/>
    </xf>
    <xf numFmtId="0" fontId="2" fillId="0" borderId="11" xfId="0" quotePrefix="1" applyNumberFormat="1" applyFont="1" applyBorder="1" applyAlignment="1">
      <alignment horizontal="left" vertical="center"/>
    </xf>
    <xf numFmtId="0" fontId="2" fillId="0" borderId="13" xfId="0" quotePrefix="1" applyNumberFormat="1" applyFont="1" applyBorder="1" applyAlignment="1">
      <alignment horizontal="left" vertical="center"/>
    </xf>
    <xf numFmtId="0" fontId="2" fillId="0" borderId="14" xfId="0" quotePrefix="1" applyNumberFormat="1" applyFont="1" applyBorder="1" applyAlignment="1">
      <alignment horizontal="left" vertical="center"/>
    </xf>
    <xf numFmtId="0" fontId="2" fillId="0" borderId="12" xfId="0" quotePrefix="1" applyNumberFormat="1" applyFont="1" applyBorder="1" applyAlignment="1">
      <alignment horizontal="left" vertical="center"/>
    </xf>
    <xf numFmtId="0" fontId="2" fillId="0" borderId="15" xfId="0" quotePrefix="1" applyNumberFormat="1" applyFont="1" applyBorder="1" applyAlignment="1">
      <alignment horizontal="left" vertical="center"/>
    </xf>
    <xf numFmtId="0" fontId="2" fillId="0" borderId="17" xfId="0" quotePrefix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9" xfId="0" quotePrefix="1" applyNumberFormat="1" applyFont="1" applyBorder="1" applyAlignment="1">
      <alignment horizontal="center" vertical="center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16" xfId="0" quotePrefix="1" applyNumberFormat="1" applyFont="1" applyBorder="1" applyAlignment="1">
      <alignment horizontal="center" vertical="center"/>
    </xf>
    <xf numFmtId="49" fontId="2" fillId="0" borderId="20" xfId="0" quotePrefix="1" applyNumberFormat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left" vertical="center"/>
    </xf>
    <xf numFmtId="0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quotePrefix="1" applyNumberFormat="1" applyFont="1" applyBorder="1" applyAlignment="1">
      <alignment horizontal="left" vertical="center"/>
    </xf>
    <xf numFmtId="0" fontId="2" fillId="0" borderId="22" xfId="0" quotePrefix="1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quotePrefix="1" applyNumberFormat="1" applyFont="1" applyBorder="1" applyAlignment="1">
      <alignment horizontal="left" vertical="center"/>
    </xf>
    <xf numFmtId="0" fontId="2" fillId="0" borderId="14" xfId="0" applyFont="1" applyBorder="1"/>
    <xf numFmtId="0" fontId="2" fillId="0" borderId="7" xfId="0" applyFont="1" applyBorder="1"/>
    <xf numFmtId="0" fontId="2" fillId="0" borderId="22" xfId="0" applyFont="1" applyBorder="1" applyAlignment="1">
      <alignment horizontal="left" vertical="center"/>
    </xf>
    <xf numFmtId="0" fontId="2" fillId="0" borderId="22" xfId="0" quotePrefix="1" applyNumberFormat="1" applyFont="1" applyBorder="1" applyAlignment="1">
      <alignment horizontal="left" vertical="center"/>
    </xf>
    <xf numFmtId="0" fontId="2" fillId="0" borderId="25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8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0" borderId="18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0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quotePrefix="1" applyNumberFormat="1" applyFont="1" applyAlignment="1">
      <alignment vertical="center"/>
    </xf>
    <xf numFmtId="49" fontId="2" fillId="0" borderId="30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17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2" fillId="0" borderId="17" xfId="0" quotePrefix="1" applyNumberFormat="1" applyFont="1" applyBorder="1" applyAlignment="1">
      <alignment vertical="center"/>
    </xf>
    <xf numFmtId="0" fontId="2" fillId="0" borderId="5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left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left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4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left" vertical="center"/>
    </xf>
    <xf numFmtId="0" fontId="2" fillId="0" borderId="44" xfId="0" quotePrefix="1" applyNumberFormat="1" applyFont="1" applyBorder="1" applyAlignment="1">
      <alignment horizontal="left" vertical="center"/>
    </xf>
    <xf numFmtId="0" fontId="2" fillId="0" borderId="44" xfId="0" quotePrefix="1" applyNumberFormat="1" applyFont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44" xfId="0" quotePrefix="1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21" xfId="0" quotePrefix="1" applyNumberFormat="1" applyFont="1" applyBorder="1" applyAlignment="1">
      <alignment horizontal="left" vertical="center"/>
    </xf>
    <xf numFmtId="0" fontId="2" fillId="0" borderId="45" xfId="0" quotePrefix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49" fontId="2" fillId="0" borderId="46" xfId="0" quotePrefix="1" applyNumberFormat="1" applyFont="1" applyBorder="1" applyAlignment="1">
      <alignment horizontal="center" vertical="center"/>
    </xf>
    <xf numFmtId="49" fontId="2" fillId="0" borderId="27" xfId="0" quotePrefix="1" applyNumberFormat="1" applyFont="1" applyBorder="1" applyAlignment="1">
      <alignment horizontal="center" vertical="center"/>
    </xf>
    <xf numFmtId="0" fontId="2" fillId="0" borderId="22" xfId="0" quotePrefix="1" applyNumberFormat="1" applyFont="1" applyBorder="1" applyAlignment="1">
      <alignment horizontal="center" vertical="center"/>
    </xf>
    <xf numFmtId="0" fontId="2" fillId="0" borderId="43" xfId="0" quotePrefix="1" applyNumberFormat="1" applyFont="1" applyBorder="1" applyAlignment="1">
      <alignment horizontal="left" vertical="center"/>
    </xf>
    <xf numFmtId="0" fontId="2" fillId="0" borderId="21" xfId="0" quotePrefix="1" applyNumberFormat="1" applyFont="1" applyBorder="1" applyAlignment="1">
      <alignment horizontal="center" vertical="center"/>
    </xf>
    <xf numFmtId="49" fontId="2" fillId="0" borderId="22" xfId="0" quotePrefix="1" applyNumberFormat="1" applyFont="1" applyBorder="1" applyAlignment="1">
      <alignment horizontal="center" vertical="center"/>
    </xf>
    <xf numFmtId="49" fontId="2" fillId="0" borderId="23" xfId="0" quotePrefix="1" applyNumberFormat="1" applyFont="1" applyBorder="1" applyAlignment="1">
      <alignment horizontal="center" vertical="center"/>
    </xf>
    <xf numFmtId="49" fontId="2" fillId="0" borderId="24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2" fillId="0" borderId="35" xfId="0" quotePrefix="1" applyNumberFormat="1" applyFont="1" applyBorder="1" applyAlignment="1">
      <alignment horizontal="center" vertical="center"/>
    </xf>
    <xf numFmtId="49" fontId="2" fillId="0" borderId="34" xfId="0" quotePrefix="1" applyNumberFormat="1" applyFont="1" applyBorder="1" applyAlignment="1">
      <alignment horizontal="center" vertical="center"/>
    </xf>
    <xf numFmtId="49" fontId="2" fillId="0" borderId="33" xfId="0" quotePrefix="1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7" xfId="0" quotePrefix="1" applyNumberFormat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center" vertical="center"/>
    </xf>
    <xf numFmtId="0" fontId="2" fillId="0" borderId="12" xfId="0" quotePrefix="1" applyNumberFormat="1" applyFont="1" applyBorder="1" applyAlignment="1">
      <alignment horizontal="center" vertical="center"/>
    </xf>
    <xf numFmtId="0" fontId="2" fillId="0" borderId="13" xfId="0" quotePrefix="1" applyNumberFormat="1" applyFont="1" applyBorder="1" applyAlignment="1">
      <alignment horizontal="center" vertical="center"/>
    </xf>
    <xf numFmtId="0" fontId="2" fillId="0" borderId="14" xfId="0" quotePrefix="1" applyNumberFormat="1" applyFont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center" vertical="center"/>
    </xf>
    <xf numFmtId="0" fontId="2" fillId="0" borderId="26" xfId="0" quotePrefix="1" applyNumberFormat="1" applyFont="1" applyBorder="1" applyAlignment="1">
      <alignment horizontal="center" vertical="center"/>
    </xf>
    <xf numFmtId="0" fontId="2" fillId="0" borderId="27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41" xfId="0" quotePrefix="1" applyNumberFormat="1" applyFont="1" applyBorder="1" applyAlignment="1">
      <alignment horizontal="center" vertical="center"/>
    </xf>
    <xf numFmtId="0" fontId="2" fillId="0" borderId="42" xfId="0" quotePrefix="1" applyNumberFormat="1" applyFont="1" applyBorder="1" applyAlignment="1">
      <alignment horizontal="center" vertical="center"/>
    </xf>
    <xf numFmtId="0" fontId="2" fillId="0" borderId="22" xfId="0" quotePrefix="1" applyNumberFormat="1" applyFont="1" applyBorder="1" applyAlignment="1">
      <alignment horizontal="center" vertical="center"/>
    </xf>
    <xf numFmtId="0" fontId="2" fillId="0" borderId="23" xfId="0" quotePrefix="1" applyNumberFormat="1" applyFont="1" applyBorder="1" applyAlignment="1">
      <alignment horizontal="center" vertical="center"/>
    </xf>
    <xf numFmtId="0" fontId="2" fillId="0" borderId="24" xfId="0" quotePrefix="1" applyNumberFormat="1" applyFont="1" applyBorder="1" applyAlignment="1">
      <alignment horizontal="center" vertical="center"/>
    </xf>
    <xf numFmtId="0" fontId="2" fillId="0" borderId="44" xfId="0" quotePrefix="1" applyNumberFormat="1" applyFont="1" applyBorder="1" applyAlignment="1">
      <alignment horizontal="center" vertical="center"/>
    </xf>
    <xf numFmtId="0" fontId="0" fillId="0" borderId="0" xfId="0" quotePrefix="1" applyNumberFormat="1" applyAlignment="1">
      <alignment horizontal="right" vertical="center"/>
    </xf>
    <xf numFmtId="0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quotePrefix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3" xfId="0" quotePrefix="1" applyNumberFormat="1" applyFont="1" applyBorder="1" applyAlignment="1">
      <alignment horizontal="right" vertical="center"/>
    </xf>
    <xf numFmtId="0" fontId="2" fillId="0" borderId="24" xfId="0" quotePrefix="1" applyNumberFormat="1" applyFont="1" applyBorder="1" applyAlignment="1">
      <alignment horizontal="right" vertical="center"/>
    </xf>
    <xf numFmtId="0" fontId="2" fillId="0" borderId="39" xfId="0" quotePrefix="1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" xfId="0" quotePrefix="1" applyNumberFormat="1" applyFont="1" applyBorder="1" applyAlignment="1">
      <alignment horizontal="right" vertical="center"/>
    </xf>
    <xf numFmtId="0" fontId="2" fillId="0" borderId="5" xfId="0" quotePrefix="1" applyNumberFormat="1" applyFont="1" applyBorder="1" applyAlignment="1">
      <alignment horizontal="right" vertical="center"/>
    </xf>
    <xf numFmtId="0" fontId="2" fillId="0" borderId="7" xfId="0" quotePrefix="1" applyNumberFormat="1" applyFont="1" applyBorder="1" applyAlignment="1">
      <alignment horizontal="right" vertical="center"/>
    </xf>
    <xf numFmtId="0" fontId="2" fillId="0" borderId="10" xfId="0" quotePrefix="1" applyNumberFormat="1" applyFont="1" applyBorder="1" applyAlignment="1">
      <alignment horizontal="center" vertical="center"/>
    </xf>
    <xf numFmtId="0" fontId="2" fillId="0" borderId="8" xfId="0" quotePrefix="1" applyNumberFormat="1" applyFont="1" applyBorder="1" applyAlignment="1">
      <alignment horizontal="center" vertical="center"/>
    </xf>
    <xf numFmtId="0" fontId="2" fillId="0" borderId="9" xfId="0" quotePrefix="1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quotePrefix="1" applyNumberFormat="1" applyFont="1" applyBorder="1" applyAlignment="1">
      <alignment horizontal="right" vertical="center"/>
    </xf>
    <xf numFmtId="0" fontId="2" fillId="0" borderId="13" xfId="0" quotePrefix="1" applyNumberFormat="1" applyFont="1" applyBorder="1" applyAlignment="1">
      <alignment horizontal="right" vertical="center"/>
    </xf>
    <xf numFmtId="0" fontId="2" fillId="0" borderId="14" xfId="0" quotePrefix="1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22" xfId="0" quotePrefix="1" applyNumberFormat="1" applyFont="1" applyBorder="1" applyAlignment="1">
      <alignment horizontal="right" vertical="center"/>
    </xf>
    <xf numFmtId="0" fontId="5" fillId="0" borderId="43" xfId="0" quotePrefix="1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4" xfId="0" quotePrefix="1" applyNumberFormat="1" applyFont="1" applyBorder="1" applyAlignment="1">
      <alignment vertical="center"/>
    </xf>
    <xf numFmtId="0" fontId="2" fillId="0" borderId="41" xfId="0" quotePrefix="1" applyNumberFormat="1" applyFont="1" applyBorder="1" applyAlignment="1">
      <alignment vertical="center"/>
    </xf>
    <xf numFmtId="0" fontId="2" fillId="0" borderId="42" xfId="0" quotePrefix="1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380999</xdr:colOff>
      <xdr:row>14</xdr:row>
      <xdr:rowOff>119063</xdr:rowOff>
    </xdr:from>
    <xdr:to>
      <xdr:col>17</xdr:col>
      <xdr:colOff>571499</xdr:colOff>
      <xdr:row>17</xdr:row>
      <xdr:rowOff>196453</xdr:rowOff>
    </xdr:to>
    <xdr:sp macro="" textlink="">
      <xdr:nvSpPr>
        <xdr:cNvPr id="2" name="テキスト ボックス 1"/>
        <xdr:cNvSpPr txBox="1"/>
      </xdr:nvSpPr>
      <xdr:spPr>
        <a:xfrm>
          <a:off x="8915399" y="2252663"/>
          <a:ext cx="2019300" cy="486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形受験者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勝ち点を持ってる形受験者は、順次試験を進めます。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勝ち点なく、多回数申請予定者も受験可能です。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31;&#27861;/kenpo/&#12507;&#12540;&#12512;&#12506;&#12540;&#12472;&#25522;&#36617;&#29992;/202302/&#31532;2&#22238;&#21463;&#39443;&#32773;/&#20196;&#21644;5&#24180;&#31532;2&#22238;&#12288;&#32068;&#12415;&#21512;&#12431;&#1237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31;&#27861;/kenpo/&#23529;&#35696;&#20250;&#21521;&#12369;/&#20196;&#21644;7&#24180;&#31532;1&#22238;&#23529;&#35696;&#20250;&#21521;&#1236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31;&#27861;/kenpo/&#12507;&#12540;&#12512;&#12506;&#12540;&#12472;&#25522;&#36617;&#29992;/202404/&#31532;4&#22238;&#21463;&#39443;&#32773;/&#20196;&#21644;6&#24180;&#31532;4&#22238;&#12288;&#32068;&#12415;&#21512;&#12431;&#1237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ト表"/>
      <sheetName val="男子"/>
      <sheetName val="女子"/>
      <sheetName val="index"/>
      <sheetName val="２級"/>
      <sheetName val="遠隔地"/>
      <sheetName val="形審査テーマ"/>
      <sheetName val="受験者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ト表"/>
      <sheetName val="男子"/>
      <sheetName val="女子"/>
      <sheetName val="男子実技index"/>
      <sheetName val="２級"/>
      <sheetName val="形"/>
      <sheetName val="遠隔地・海外"/>
      <sheetName val="受験者数"/>
      <sheetName val="形審査テー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zoomScale="85" zoomScaleNormal="85" zoomScaleSheetLayoutView="85" workbookViewId="0">
      <pane xSplit="20" ySplit="2" topLeftCell="U3" activePane="bottomRight" state="frozen"/>
      <selection pane="topRight" activeCell="U1" sqref="U1"/>
      <selection pane="bottomLeft" activeCell="A3" sqref="A3"/>
      <selection pane="bottomRight" activeCell="X8" sqref="X8"/>
    </sheetView>
  </sheetViews>
  <sheetFormatPr defaultRowHeight="14.25" x14ac:dyDescent="0.15"/>
  <cols>
    <col min="1" max="1" width="4" style="40" bestFit="1" customWidth="1"/>
    <col min="2" max="3" width="4" style="40" customWidth="1"/>
    <col min="4" max="4" width="7.7109375" style="40" customWidth="1"/>
    <col min="5" max="6" width="2.85546875" style="40" customWidth="1"/>
    <col min="7" max="7" width="5.7109375" style="40" customWidth="1"/>
    <col min="8" max="8" width="13.5703125" style="40" bestFit="1" customWidth="1"/>
    <col min="9" max="9" width="6.28515625" style="40" bestFit="1" customWidth="1"/>
    <col min="10" max="10" width="8.5703125" style="40" bestFit="1" customWidth="1"/>
    <col min="11" max="11" width="5.7109375" style="40" customWidth="1"/>
    <col min="12" max="12" width="13.5703125" style="40" bestFit="1" customWidth="1"/>
    <col min="13" max="13" width="6.28515625" style="40" bestFit="1" customWidth="1"/>
    <col min="14" max="14" width="8.5703125" style="40" bestFit="1" customWidth="1"/>
    <col min="15" max="15" width="5.7109375" style="40" customWidth="1"/>
    <col min="16" max="16" width="13.5703125" style="40" bestFit="1" customWidth="1"/>
    <col min="17" max="17" width="6.28515625" style="40" bestFit="1" customWidth="1"/>
    <col min="18" max="18" width="8.5703125" style="40" bestFit="1" customWidth="1"/>
    <col min="19" max="19" width="5.7109375" style="40" customWidth="1"/>
    <col min="20" max="20" width="6.28515625" style="40" customWidth="1"/>
    <col min="21" max="21" width="6.28515625" style="40" bestFit="1" customWidth="1"/>
    <col min="22" max="22" width="8.5703125" style="40" bestFit="1" customWidth="1"/>
    <col min="23" max="24" width="13.5703125" style="40" bestFit="1" customWidth="1"/>
    <col min="25" max="25" width="6.28515625" style="40" bestFit="1" customWidth="1"/>
    <col min="26" max="26" width="8.5703125" style="40" bestFit="1" customWidth="1"/>
    <col min="27" max="27" width="13.5703125" style="40" bestFit="1" customWidth="1"/>
    <col min="28" max="16384" width="9.140625" style="40"/>
  </cols>
  <sheetData>
    <row r="1" spans="1:27" ht="30" customHeight="1" thickBot="1" x14ac:dyDescent="0.2">
      <c r="A1" s="117" t="s">
        <v>472</v>
      </c>
      <c r="B1" s="118"/>
      <c r="C1" s="119"/>
      <c r="D1" s="68"/>
      <c r="F1" s="126" t="s">
        <v>462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1:27" ht="20.100000000000001" customHeight="1" thickBot="1" x14ac:dyDescent="0.2">
      <c r="A2" s="120"/>
      <c r="B2" s="121"/>
      <c r="C2" s="122"/>
      <c r="D2" s="68"/>
      <c r="F2" s="50"/>
      <c r="G2" s="42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49"/>
    </row>
    <row r="3" spans="1:27" ht="20.100000000000001" customHeight="1" thickBot="1" x14ac:dyDescent="0.2">
      <c r="F3" s="50"/>
      <c r="G3" s="42"/>
      <c r="H3" s="42"/>
      <c r="I3" s="42"/>
      <c r="J3" s="42"/>
      <c r="K3" s="42"/>
      <c r="L3" s="42"/>
      <c r="M3" s="42"/>
      <c r="N3" s="42"/>
      <c r="O3" s="42"/>
      <c r="S3" s="49"/>
    </row>
    <row r="4" spans="1:27" ht="20.100000000000001" customHeight="1" thickBot="1" x14ac:dyDescent="0.2">
      <c r="F4" s="50"/>
      <c r="G4" s="42"/>
      <c r="H4" s="42"/>
      <c r="I4" s="42"/>
      <c r="J4" s="42"/>
      <c r="K4" s="42"/>
      <c r="L4" s="42"/>
      <c r="M4" s="42"/>
      <c r="N4" s="42"/>
      <c r="O4" s="42"/>
      <c r="P4" s="129" t="s">
        <v>471</v>
      </c>
      <c r="Q4" s="130"/>
      <c r="R4" s="131"/>
      <c r="S4" s="49"/>
    </row>
    <row r="5" spans="1:27" ht="20.100000000000001" customHeight="1" thickBot="1" x14ac:dyDescent="0.2">
      <c r="F5" s="50"/>
      <c r="G5" s="42"/>
      <c r="H5" s="129" t="s">
        <v>470</v>
      </c>
      <c r="I5" s="130"/>
      <c r="J5" s="131"/>
      <c r="K5" s="65"/>
      <c r="L5" s="129" t="s">
        <v>469</v>
      </c>
      <c r="M5" s="130"/>
      <c r="N5" s="131"/>
      <c r="O5" s="65"/>
      <c r="P5" s="71"/>
      <c r="Q5" s="65"/>
      <c r="R5" s="64"/>
      <c r="S5" s="49"/>
      <c r="AA5" s="63"/>
    </row>
    <row r="6" spans="1:27" ht="20.100000000000001" customHeight="1" x14ac:dyDescent="0.15">
      <c r="F6" s="50"/>
      <c r="G6" s="42"/>
      <c r="H6" s="66" t="s">
        <v>456</v>
      </c>
      <c r="I6" s="65" t="s">
        <v>457</v>
      </c>
      <c r="J6" s="64" t="s">
        <v>468</v>
      </c>
      <c r="K6" s="65"/>
      <c r="L6" s="66" t="s">
        <v>455</v>
      </c>
      <c r="M6" s="65" t="s">
        <v>467</v>
      </c>
      <c r="N6" s="64" t="s">
        <v>453</v>
      </c>
      <c r="O6" s="65"/>
      <c r="P6" s="71"/>
      <c r="Q6" s="61"/>
      <c r="R6" s="57"/>
      <c r="S6" s="49"/>
      <c r="AA6" s="62"/>
    </row>
    <row r="7" spans="1:27" ht="20.100000000000001" customHeight="1" x14ac:dyDescent="0.15">
      <c r="F7" s="50"/>
      <c r="G7" s="42"/>
      <c r="H7" s="16" t="s">
        <v>0</v>
      </c>
      <c r="I7" s="61">
        <v>1</v>
      </c>
      <c r="J7" s="57">
        <v>10</v>
      </c>
      <c r="K7" s="61"/>
      <c r="L7" s="16" t="s">
        <v>335</v>
      </c>
      <c r="M7" s="61">
        <v>1</v>
      </c>
      <c r="N7" s="57">
        <v>10</v>
      </c>
      <c r="O7" s="61"/>
      <c r="P7" s="56"/>
      <c r="Q7" s="55"/>
      <c r="R7" s="54"/>
      <c r="S7" s="49"/>
      <c r="AA7" s="27"/>
    </row>
    <row r="8" spans="1:27" ht="20.100000000000001" customHeight="1" thickBot="1" x14ac:dyDescent="0.2">
      <c r="D8" s="58"/>
      <c r="E8" s="47"/>
      <c r="F8" s="48"/>
      <c r="G8" s="42"/>
      <c r="H8" s="16" t="s">
        <v>71</v>
      </c>
      <c r="I8" s="61">
        <v>1</v>
      </c>
      <c r="J8" s="57">
        <v>32</v>
      </c>
      <c r="K8" s="61"/>
      <c r="L8" s="16" t="s">
        <v>71</v>
      </c>
      <c r="M8" s="61">
        <v>1</v>
      </c>
      <c r="N8" s="57">
        <v>28</v>
      </c>
      <c r="O8" s="61"/>
      <c r="P8" s="53"/>
      <c r="Q8" s="52"/>
      <c r="R8" s="51"/>
      <c r="S8" s="49"/>
      <c r="AA8" s="27"/>
    </row>
    <row r="9" spans="1:27" ht="20.100000000000001" customHeight="1" thickBot="1" x14ac:dyDescent="0.2">
      <c r="D9" s="115" t="s">
        <v>466</v>
      </c>
      <c r="E9" s="115"/>
      <c r="F9" s="115"/>
      <c r="G9" s="116"/>
      <c r="H9" s="16" t="s">
        <v>239</v>
      </c>
      <c r="I9" s="61">
        <v>1</v>
      </c>
      <c r="J9" s="57">
        <v>8</v>
      </c>
      <c r="K9" s="61"/>
      <c r="L9" s="16" t="s">
        <v>71</v>
      </c>
      <c r="M9" s="61">
        <v>5</v>
      </c>
      <c r="N9" s="57">
        <v>26</v>
      </c>
      <c r="O9" s="61"/>
      <c r="P9" s="42"/>
      <c r="Q9" s="42"/>
      <c r="R9" s="42"/>
      <c r="S9" s="49"/>
      <c r="AA9" s="28"/>
    </row>
    <row r="10" spans="1:27" ht="20.100000000000001" customHeight="1" thickBot="1" x14ac:dyDescent="0.2">
      <c r="D10" s="115"/>
      <c r="E10" s="115"/>
      <c r="F10" s="115"/>
      <c r="G10" s="116"/>
      <c r="H10" s="16" t="s">
        <v>298</v>
      </c>
      <c r="I10" s="61">
        <v>1</v>
      </c>
      <c r="J10" s="57">
        <v>3</v>
      </c>
      <c r="K10" s="61"/>
      <c r="L10" s="16"/>
      <c r="M10" s="61"/>
      <c r="N10" s="57"/>
      <c r="O10" s="61"/>
      <c r="P10" s="129" t="s">
        <v>465</v>
      </c>
      <c r="Q10" s="130"/>
      <c r="R10" s="131"/>
      <c r="S10" s="49"/>
      <c r="AA10" s="28"/>
    </row>
    <row r="11" spans="1:27" ht="20.100000000000001" customHeight="1" x14ac:dyDescent="0.15">
      <c r="D11" s="58"/>
      <c r="E11" s="60"/>
      <c r="F11" s="59"/>
      <c r="G11" s="42"/>
      <c r="H11" s="16" t="s">
        <v>335</v>
      </c>
      <c r="I11" s="61">
        <v>1</v>
      </c>
      <c r="J11" s="57">
        <v>1</v>
      </c>
      <c r="K11" s="61"/>
      <c r="L11" s="56"/>
      <c r="M11" s="55"/>
      <c r="N11" s="54"/>
      <c r="O11" s="61"/>
      <c r="P11" s="71"/>
      <c r="Q11" s="65"/>
      <c r="R11" s="64"/>
      <c r="S11" s="49"/>
      <c r="AA11" s="27"/>
    </row>
    <row r="12" spans="1:27" ht="20.100000000000001" customHeight="1" x14ac:dyDescent="0.15">
      <c r="F12" s="50"/>
      <c r="G12" s="42"/>
      <c r="H12" s="16"/>
      <c r="I12" s="61"/>
      <c r="J12" s="57"/>
      <c r="K12" s="42"/>
      <c r="L12" s="56"/>
      <c r="M12" s="55"/>
      <c r="N12" s="54"/>
      <c r="O12" s="42"/>
      <c r="P12" s="16"/>
      <c r="Q12" s="61"/>
      <c r="R12" s="57"/>
      <c r="S12" s="49"/>
    </row>
    <row r="13" spans="1:27" ht="20.100000000000001" customHeight="1" thickBot="1" x14ac:dyDescent="0.2">
      <c r="F13" s="50"/>
      <c r="G13" s="42"/>
      <c r="H13" s="53"/>
      <c r="I13" s="52"/>
      <c r="J13" s="51">
        <v>54</v>
      </c>
      <c r="K13" s="42"/>
      <c r="L13" s="53"/>
      <c r="M13" s="52"/>
      <c r="N13" s="51">
        <v>64</v>
      </c>
      <c r="O13" s="42"/>
      <c r="P13" s="56"/>
      <c r="Q13" s="55"/>
      <c r="R13" s="54"/>
      <c r="S13" s="49"/>
    </row>
    <row r="14" spans="1:27" ht="20.100000000000001" customHeight="1" thickBot="1" x14ac:dyDescent="0.2">
      <c r="F14" s="50"/>
      <c r="G14" s="42"/>
      <c r="H14" s="55"/>
      <c r="I14" s="55"/>
      <c r="J14" s="61"/>
      <c r="K14" s="42"/>
      <c r="L14" s="55"/>
      <c r="M14" s="55"/>
      <c r="N14" s="61"/>
      <c r="O14" s="42"/>
      <c r="P14" s="53"/>
      <c r="Q14" s="52"/>
      <c r="R14" s="51"/>
      <c r="S14" s="49"/>
    </row>
    <row r="15" spans="1:27" ht="20.100000000000001" customHeight="1" x14ac:dyDescent="0.15">
      <c r="F15" s="50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9"/>
    </row>
    <row r="16" spans="1:27" ht="29.25" customHeight="1" x14ac:dyDescent="0.15">
      <c r="F16" s="50"/>
      <c r="G16" s="42"/>
      <c r="H16" s="42"/>
      <c r="I16" s="42"/>
      <c r="J16" s="42"/>
      <c r="K16" s="42"/>
      <c r="L16" s="42"/>
      <c r="M16" s="42"/>
      <c r="N16" s="42"/>
      <c r="O16" s="42"/>
      <c r="S16" s="49"/>
    </row>
    <row r="17" spans="1:27" ht="29.25" customHeight="1" thickBot="1" x14ac:dyDescent="0.2">
      <c r="F17" s="50"/>
      <c r="G17" s="42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49"/>
    </row>
    <row r="18" spans="1:27" ht="29.25" customHeight="1" thickBot="1" x14ac:dyDescent="0.2">
      <c r="F18" s="48"/>
      <c r="G18" s="46"/>
      <c r="H18" s="126" t="s">
        <v>464</v>
      </c>
      <c r="I18" s="127"/>
      <c r="J18" s="127"/>
      <c r="K18" s="127"/>
      <c r="L18" s="127"/>
      <c r="M18" s="127"/>
      <c r="N18" s="127"/>
      <c r="O18" s="70"/>
      <c r="P18" s="69"/>
      <c r="Q18" s="69"/>
      <c r="R18" s="69"/>
      <c r="S18" s="46"/>
      <c r="T18" s="42"/>
    </row>
    <row r="19" spans="1:27" ht="39.950000000000003" customHeight="1" thickBot="1" x14ac:dyDescent="0.2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7" ht="39.950000000000003" customHeight="1" thickBot="1" x14ac:dyDescent="0.2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1:27" ht="30" customHeight="1" thickBot="1" x14ac:dyDescent="0.2">
      <c r="A21" s="117" t="s">
        <v>463</v>
      </c>
      <c r="B21" s="118"/>
      <c r="C21" s="119"/>
      <c r="D21" s="68"/>
      <c r="F21" s="126" t="s">
        <v>462</v>
      </c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</row>
    <row r="22" spans="1:27" ht="20.100000000000001" customHeight="1" thickBot="1" x14ac:dyDescent="0.2">
      <c r="A22" s="120"/>
      <c r="B22" s="121"/>
      <c r="C22" s="122"/>
      <c r="D22" s="68"/>
      <c r="F22" s="50"/>
      <c r="G22" s="42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49"/>
    </row>
    <row r="23" spans="1:27" ht="20.100000000000001" customHeight="1" thickBot="1" x14ac:dyDescent="0.2">
      <c r="A23" s="68"/>
      <c r="B23" s="68"/>
      <c r="C23" s="68"/>
      <c r="D23" s="68"/>
      <c r="F23" s="50"/>
      <c r="G23" s="42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49"/>
    </row>
    <row r="24" spans="1:27" ht="20.100000000000001" customHeight="1" thickBot="1" x14ac:dyDescent="0.2">
      <c r="F24" s="50"/>
      <c r="G24" s="42"/>
      <c r="H24" s="129" t="s">
        <v>461</v>
      </c>
      <c r="I24" s="130"/>
      <c r="J24" s="131"/>
      <c r="K24" s="64"/>
      <c r="L24" s="129" t="s">
        <v>460</v>
      </c>
      <c r="M24" s="130"/>
      <c r="N24" s="131"/>
      <c r="O24" s="64"/>
      <c r="P24" s="129" t="s">
        <v>459</v>
      </c>
      <c r="Q24" s="130"/>
      <c r="R24" s="131"/>
      <c r="S24" s="49"/>
      <c r="T24" s="63"/>
      <c r="U24" s="63"/>
      <c r="V24" s="63"/>
      <c r="W24" s="63"/>
      <c r="X24" s="63"/>
      <c r="Y24" s="63"/>
      <c r="Z24" s="63"/>
      <c r="AA24" s="63"/>
    </row>
    <row r="25" spans="1:27" ht="20.100000000000001" customHeight="1" x14ac:dyDescent="0.15">
      <c r="F25" s="50"/>
      <c r="G25" s="42"/>
      <c r="H25" s="66" t="s">
        <v>455</v>
      </c>
      <c r="I25" s="65" t="s">
        <v>458</v>
      </c>
      <c r="J25" s="64" t="s">
        <v>453</v>
      </c>
      <c r="K25" s="64"/>
      <c r="L25" s="66" t="s">
        <v>455</v>
      </c>
      <c r="M25" s="65" t="s">
        <v>457</v>
      </c>
      <c r="N25" s="64" t="s">
        <v>453</v>
      </c>
      <c r="O25" s="64"/>
      <c r="P25" s="66" t="s">
        <v>456</v>
      </c>
      <c r="Q25" s="65" t="s">
        <v>454</v>
      </c>
      <c r="R25" s="64" t="s">
        <v>453</v>
      </c>
      <c r="S25" s="49"/>
      <c r="T25" s="63"/>
      <c r="U25" s="62"/>
      <c r="V25" s="62"/>
      <c r="W25" s="62"/>
      <c r="X25" s="63"/>
      <c r="Y25" s="62"/>
      <c r="Z25" s="62"/>
      <c r="AA25" s="62"/>
    </row>
    <row r="26" spans="1:27" ht="20.100000000000001" customHeight="1" thickBot="1" x14ac:dyDescent="0.2">
      <c r="D26" s="58"/>
      <c r="E26" s="47"/>
      <c r="F26" s="48"/>
      <c r="G26" s="42"/>
      <c r="H26" s="16" t="s">
        <v>0</v>
      </c>
      <c r="I26" s="61">
        <v>1</v>
      </c>
      <c r="J26" s="57">
        <v>14</v>
      </c>
      <c r="K26" s="57"/>
      <c r="L26" s="16" t="s">
        <v>0</v>
      </c>
      <c r="M26" s="61">
        <v>2</v>
      </c>
      <c r="N26" s="57">
        <v>18</v>
      </c>
      <c r="O26" s="57"/>
      <c r="P26" s="16" t="s">
        <v>0</v>
      </c>
      <c r="Q26" s="61">
        <v>3</v>
      </c>
      <c r="R26" s="57">
        <v>15</v>
      </c>
      <c r="S26" s="49"/>
      <c r="T26" s="27"/>
      <c r="U26" s="27"/>
      <c r="V26" s="27"/>
      <c r="W26" s="27"/>
      <c r="X26" s="27"/>
      <c r="Y26" s="27"/>
      <c r="Z26" s="27"/>
      <c r="AA26" s="27"/>
    </row>
    <row r="27" spans="1:27" ht="20.100000000000001" customHeight="1" x14ac:dyDescent="0.15">
      <c r="D27" s="115" t="s">
        <v>452</v>
      </c>
      <c r="E27" s="115"/>
      <c r="F27" s="115"/>
      <c r="G27" s="116"/>
      <c r="H27" s="16" t="s">
        <v>298</v>
      </c>
      <c r="I27" s="61">
        <v>1</v>
      </c>
      <c r="J27" s="57">
        <v>32</v>
      </c>
      <c r="K27" s="57"/>
      <c r="L27" s="16" t="s">
        <v>239</v>
      </c>
      <c r="M27" s="61">
        <v>2</v>
      </c>
      <c r="N27" s="57">
        <v>27</v>
      </c>
      <c r="O27" s="57"/>
      <c r="P27" s="16" t="s">
        <v>239</v>
      </c>
      <c r="Q27" s="61">
        <v>1</v>
      </c>
      <c r="R27" s="57">
        <v>28</v>
      </c>
      <c r="S27" s="49"/>
      <c r="T27" s="27"/>
      <c r="U27" s="27"/>
      <c r="V27" s="27"/>
      <c r="W27" s="27"/>
      <c r="X27" s="27"/>
      <c r="Y27" s="27"/>
      <c r="Z27" s="27"/>
      <c r="AA27" s="27"/>
    </row>
    <row r="28" spans="1:27" ht="20.100000000000001" customHeight="1" thickBot="1" x14ac:dyDescent="0.2">
      <c r="A28" s="42"/>
      <c r="B28" s="42"/>
      <c r="D28" s="115"/>
      <c r="E28" s="115"/>
      <c r="F28" s="115"/>
      <c r="G28" s="116"/>
      <c r="H28" s="16" t="s">
        <v>71</v>
      </c>
      <c r="I28" s="61">
        <v>3</v>
      </c>
      <c r="J28" s="57">
        <v>31</v>
      </c>
      <c r="K28" s="57"/>
      <c r="L28" s="16" t="s">
        <v>71</v>
      </c>
      <c r="M28" s="61">
        <v>2</v>
      </c>
      <c r="N28" s="57">
        <v>27</v>
      </c>
      <c r="O28" s="57"/>
      <c r="P28" s="16" t="s">
        <v>71</v>
      </c>
      <c r="Q28" s="61">
        <v>4</v>
      </c>
      <c r="R28" s="57">
        <v>30</v>
      </c>
      <c r="S28" s="49"/>
      <c r="T28" s="28"/>
      <c r="U28" s="28"/>
      <c r="V28" s="28"/>
      <c r="W28" s="28"/>
      <c r="X28" s="28"/>
      <c r="Y28" s="28"/>
      <c r="Z28" s="28"/>
      <c r="AA28" s="28"/>
    </row>
    <row r="29" spans="1:27" ht="20.100000000000001" customHeight="1" x14ac:dyDescent="0.15">
      <c r="A29" s="42"/>
      <c r="B29" s="42"/>
      <c r="D29" s="58"/>
      <c r="E29" s="60"/>
      <c r="F29" s="59"/>
      <c r="G29" s="42"/>
      <c r="H29" s="56"/>
      <c r="I29" s="55"/>
      <c r="J29" s="54"/>
      <c r="K29" s="57"/>
      <c r="L29" s="56"/>
      <c r="M29" s="55"/>
      <c r="N29" s="54"/>
      <c r="O29" s="57"/>
      <c r="P29" s="56"/>
      <c r="Q29" s="55"/>
      <c r="R29" s="54"/>
      <c r="S29" s="49"/>
      <c r="T29" s="28"/>
      <c r="U29" s="28"/>
      <c r="V29" s="28"/>
      <c r="W29" s="28"/>
      <c r="X29" s="28"/>
      <c r="Y29" s="28"/>
      <c r="Z29" s="28"/>
      <c r="AA29" s="28"/>
    </row>
    <row r="30" spans="1:27" ht="20.100000000000001" customHeight="1" x14ac:dyDescent="0.15">
      <c r="A30" s="42"/>
      <c r="B30" s="42"/>
      <c r="D30" s="58"/>
      <c r="F30" s="50"/>
      <c r="G30" s="42"/>
      <c r="H30" s="56"/>
      <c r="I30" s="55"/>
      <c r="J30" s="54"/>
      <c r="K30" s="57"/>
      <c r="L30" s="56"/>
      <c r="M30" s="55"/>
      <c r="N30" s="54"/>
      <c r="O30" s="57"/>
      <c r="P30" s="56"/>
      <c r="Q30" s="55"/>
      <c r="R30" s="54"/>
      <c r="S30" s="49"/>
      <c r="T30" s="28"/>
      <c r="U30" s="28"/>
      <c r="V30" s="27"/>
      <c r="W30" s="27"/>
      <c r="X30" s="28"/>
      <c r="Y30" s="28"/>
      <c r="Z30" s="27"/>
      <c r="AA30" s="27"/>
    </row>
    <row r="31" spans="1:27" s="42" customFormat="1" ht="20.100000000000001" customHeight="1" x14ac:dyDescent="0.15">
      <c r="E31" s="40"/>
      <c r="F31" s="50"/>
      <c r="H31" s="56"/>
      <c r="I31" s="55"/>
      <c r="J31" s="54"/>
      <c r="L31" s="56"/>
      <c r="M31" s="55"/>
      <c r="N31" s="54"/>
      <c r="P31" s="56"/>
      <c r="Q31" s="55"/>
      <c r="R31" s="54"/>
      <c r="S31" s="49"/>
    </row>
    <row r="32" spans="1:27" ht="20.100000000000001" customHeight="1" thickBot="1" x14ac:dyDescent="0.2">
      <c r="F32" s="50"/>
      <c r="G32" s="42"/>
      <c r="H32" s="53"/>
      <c r="I32" s="52"/>
      <c r="J32" s="51">
        <v>77</v>
      </c>
      <c r="K32" s="42"/>
      <c r="L32" s="53"/>
      <c r="M32" s="52"/>
      <c r="N32" s="51">
        <v>72</v>
      </c>
      <c r="O32" s="42"/>
      <c r="P32" s="53"/>
      <c r="Q32" s="52"/>
      <c r="R32" s="51">
        <v>73</v>
      </c>
      <c r="S32" s="49"/>
    </row>
    <row r="33" spans="1:20" ht="20.100000000000001" customHeight="1" x14ac:dyDescent="0.15">
      <c r="F33" s="50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9"/>
    </row>
    <row r="34" spans="1:20" ht="20.100000000000001" customHeight="1" thickBot="1" x14ac:dyDescent="0.2">
      <c r="F34" s="48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6"/>
    </row>
    <row r="35" spans="1:20" ht="39.950000000000003" customHeight="1" thickBot="1" x14ac:dyDescent="0.2">
      <c r="B35" s="44"/>
      <c r="C35" s="44"/>
      <c r="D35" s="44"/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4"/>
    </row>
    <row r="36" spans="1:20" ht="39.950000000000003" customHeight="1" x14ac:dyDescent="0.1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ht="20.100000000000001" customHeight="1" thickBot="1" x14ac:dyDescent="0.2">
      <c r="B37" s="42"/>
      <c r="C37" s="42"/>
      <c r="D37" s="42"/>
      <c r="E37" s="42"/>
      <c r="F37" s="42"/>
      <c r="G37" s="114" t="s">
        <v>451</v>
      </c>
      <c r="H37" s="114"/>
      <c r="I37" s="114"/>
      <c r="J37" s="114"/>
      <c r="K37" s="114"/>
      <c r="L37" s="114"/>
      <c r="M37" s="114"/>
      <c r="N37" s="114"/>
      <c r="O37" s="42"/>
      <c r="P37" s="42"/>
      <c r="Q37" s="42"/>
      <c r="R37" s="42"/>
      <c r="S37" s="42"/>
      <c r="T37" s="42"/>
    </row>
    <row r="38" spans="1:20" ht="20.100000000000001" customHeight="1" thickBot="1" x14ac:dyDescent="0.2">
      <c r="A38" s="117" t="s">
        <v>450</v>
      </c>
      <c r="B38" s="118"/>
      <c r="C38" s="119"/>
      <c r="G38" s="111" t="s">
        <v>449</v>
      </c>
      <c r="H38" s="112"/>
      <c r="I38" s="112"/>
      <c r="J38" s="112"/>
      <c r="K38" s="112"/>
      <c r="L38" s="112"/>
      <c r="M38" s="112"/>
      <c r="N38" s="113"/>
      <c r="O38" s="42"/>
      <c r="P38" s="42"/>
      <c r="Q38" s="42"/>
      <c r="R38" s="42"/>
      <c r="S38" s="42"/>
    </row>
    <row r="39" spans="1:20" ht="20.100000000000001" customHeight="1" thickBot="1" x14ac:dyDescent="0.2">
      <c r="A39" s="120"/>
      <c r="B39" s="121"/>
      <c r="C39" s="122"/>
      <c r="G39" s="123" t="s">
        <v>448</v>
      </c>
      <c r="H39" s="105"/>
      <c r="I39" s="105"/>
      <c r="J39" s="106"/>
      <c r="K39" s="105" t="s">
        <v>447</v>
      </c>
      <c r="L39" s="105"/>
      <c r="M39" s="105"/>
      <c r="N39" s="106"/>
      <c r="O39" s="42"/>
      <c r="P39" s="42"/>
      <c r="Q39" s="42"/>
      <c r="R39" s="42"/>
      <c r="S39" s="42"/>
    </row>
    <row r="40" spans="1:20" ht="20.100000000000001" customHeight="1" x14ac:dyDescent="0.15">
      <c r="F40" s="41"/>
      <c r="G40" s="124"/>
      <c r="H40" s="107"/>
      <c r="I40" s="107"/>
      <c r="J40" s="108"/>
      <c r="K40" s="107"/>
      <c r="L40" s="107"/>
      <c r="M40" s="107"/>
      <c r="N40" s="108"/>
      <c r="O40" s="42"/>
      <c r="P40" s="42"/>
      <c r="Q40" s="42"/>
      <c r="R40" s="42"/>
      <c r="S40" s="42"/>
    </row>
    <row r="41" spans="1:20" ht="20.100000000000001" customHeight="1" x14ac:dyDescent="0.15">
      <c r="F41" s="41"/>
      <c r="G41" s="124"/>
      <c r="H41" s="107"/>
      <c r="I41" s="107"/>
      <c r="J41" s="108"/>
      <c r="K41" s="107"/>
      <c r="L41" s="107"/>
      <c r="M41" s="107"/>
      <c r="N41" s="108"/>
      <c r="O41" s="42"/>
      <c r="P41" s="42"/>
      <c r="Q41" s="42"/>
      <c r="R41" s="42"/>
      <c r="S41" s="42"/>
    </row>
    <row r="42" spans="1:20" ht="20.100000000000001" customHeight="1" x14ac:dyDescent="0.15">
      <c r="F42" s="41"/>
      <c r="G42" s="124"/>
      <c r="H42" s="107"/>
      <c r="I42" s="107"/>
      <c r="J42" s="108"/>
      <c r="K42" s="107"/>
      <c r="L42" s="107"/>
      <c r="M42" s="107"/>
      <c r="N42" s="108"/>
      <c r="O42" s="42"/>
      <c r="P42" s="42"/>
      <c r="Q42" s="42"/>
      <c r="R42" s="42"/>
      <c r="S42" s="42"/>
    </row>
    <row r="43" spans="1:20" ht="20.100000000000001" customHeight="1" x14ac:dyDescent="0.15">
      <c r="F43" s="41"/>
      <c r="G43" s="124"/>
      <c r="H43" s="107"/>
      <c r="I43" s="107"/>
      <c r="J43" s="108"/>
      <c r="K43" s="107"/>
      <c r="L43" s="107"/>
      <c r="M43" s="107"/>
      <c r="N43" s="108"/>
      <c r="O43" s="42"/>
      <c r="P43" s="42"/>
      <c r="Q43" s="42"/>
      <c r="R43" s="42"/>
      <c r="S43" s="42"/>
    </row>
    <row r="44" spans="1:20" ht="20.100000000000001" customHeight="1" x14ac:dyDescent="0.15">
      <c r="F44" s="41"/>
      <c r="G44" s="124"/>
      <c r="H44" s="107"/>
      <c r="I44" s="107"/>
      <c r="J44" s="108"/>
      <c r="K44" s="107"/>
      <c r="L44" s="107"/>
      <c r="M44" s="107"/>
      <c r="N44" s="108"/>
      <c r="O44" s="42"/>
      <c r="P44" s="42"/>
      <c r="Q44" s="42"/>
      <c r="R44" s="42"/>
      <c r="S44" s="42"/>
    </row>
    <row r="45" spans="1:20" ht="20.100000000000001" customHeight="1" x14ac:dyDescent="0.15">
      <c r="F45" s="41"/>
      <c r="G45" s="124"/>
      <c r="H45" s="107"/>
      <c r="I45" s="107"/>
      <c r="J45" s="108"/>
      <c r="K45" s="107"/>
      <c r="L45" s="107"/>
      <c r="M45" s="107"/>
      <c r="N45" s="108"/>
      <c r="O45" s="42"/>
      <c r="P45" s="42"/>
      <c r="Q45" s="42"/>
      <c r="R45" s="42"/>
      <c r="S45" s="42"/>
    </row>
    <row r="46" spans="1:20" ht="20.100000000000001" customHeight="1" x14ac:dyDescent="0.15">
      <c r="F46" s="41"/>
      <c r="G46" s="124"/>
      <c r="H46" s="107"/>
      <c r="I46" s="107"/>
      <c r="J46" s="108"/>
      <c r="K46" s="107"/>
      <c r="L46" s="107"/>
      <c r="M46" s="107"/>
      <c r="N46" s="108"/>
    </row>
    <row r="47" spans="1:20" ht="20.100000000000001" customHeight="1" thickBot="1" x14ac:dyDescent="0.2">
      <c r="F47" s="41"/>
      <c r="G47" s="125"/>
      <c r="H47" s="109"/>
      <c r="I47" s="109"/>
      <c r="J47" s="110"/>
      <c r="K47" s="109"/>
      <c r="L47" s="109"/>
      <c r="M47" s="109"/>
      <c r="N47" s="110"/>
    </row>
    <row r="48" spans="1:2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9">
    <mergeCell ref="D9:G10"/>
    <mergeCell ref="P10:R10"/>
    <mergeCell ref="A1:C2"/>
    <mergeCell ref="F1:S1"/>
    <mergeCell ref="P4:R4"/>
    <mergeCell ref="H5:J5"/>
    <mergeCell ref="L5:N5"/>
    <mergeCell ref="H18:N18"/>
    <mergeCell ref="A21:C22"/>
    <mergeCell ref="F21:S21"/>
    <mergeCell ref="H24:J24"/>
    <mergeCell ref="L24:N24"/>
    <mergeCell ref="P24:R24"/>
    <mergeCell ref="K39:N47"/>
    <mergeCell ref="G38:N38"/>
    <mergeCell ref="G37:N37"/>
    <mergeCell ref="D27:G28"/>
    <mergeCell ref="A38:C39"/>
    <mergeCell ref="G39:J47"/>
  </mergeCells>
  <phoneticPr fontId="1"/>
  <pageMargins left="0.59055118110236227" right="0.19685039370078741" top="0.6692913385826772" bottom="0.31496062992125984" header="0.31496062992125984" footer="0.23622047244094491"/>
  <pageSetup paperSize="9" scale="7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2" x14ac:dyDescent="0.15"/>
  <cols>
    <col min="1" max="1" width="11" bestFit="1" customWidth="1"/>
    <col min="2" max="2" width="8.5703125" bestFit="1" customWidth="1"/>
    <col min="3" max="3" width="20.7109375" customWidth="1"/>
    <col min="4" max="4" width="32.7109375" customWidth="1"/>
    <col min="5" max="5" width="20.7109375" customWidth="1"/>
    <col min="6" max="6" width="32.7109375" customWidth="1"/>
  </cols>
  <sheetData>
    <row r="1" spans="1:6" ht="20.100000000000001" customHeight="1" thickBot="1" x14ac:dyDescent="0.2">
      <c r="A1" s="23" t="s">
        <v>446</v>
      </c>
      <c r="B1" s="19" t="s">
        <v>433</v>
      </c>
      <c r="C1" s="20" t="s">
        <v>434</v>
      </c>
      <c r="D1" s="21" t="s">
        <v>435</v>
      </c>
      <c r="E1" s="20" t="s">
        <v>434</v>
      </c>
      <c r="F1" s="22" t="s">
        <v>435</v>
      </c>
    </row>
    <row r="2" spans="1:6" ht="20.100000000000001" customHeight="1" x14ac:dyDescent="0.15">
      <c r="A2" s="132" t="s">
        <v>0</v>
      </c>
      <c r="B2" s="132">
        <v>1</v>
      </c>
      <c r="C2" s="14" t="s">
        <v>1</v>
      </c>
      <c r="D2" s="10" t="s">
        <v>2</v>
      </c>
      <c r="E2" s="14" t="s">
        <v>3</v>
      </c>
      <c r="F2" s="4" t="s">
        <v>4</v>
      </c>
    </row>
    <row r="3" spans="1:6" ht="20.100000000000001" customHeight="1" x14ac:dyDescent="0.15">
      <c r="A3" s="133"/>
      <c r="B3" s="133"/>
      <c r="C3" s="12" t="s">
        <v>5</v>
      </c>
      <c r="D3" s="8" t="s">
        <v>6</v>
      </c>
      <c r="E3" s="12" t="s">
        <v>7</v>
      </c>
      <c r="F3" s="5" t="s">
        <v>8</v>
      </c>
    </row>
    <row r="4" spans="1:6" ht="20.100000000000001" customHeight="1" x14ac:dyDescent="0.15">
      <c r="A4" s="133"/>
      <c r="B4" s="133"/>
      <c r="C4" s="12" t="s">
        <v>9</v>
      </c>
      <c r="D4" s="8" t="s">
        <v>10</v>
      </c>
      <c r="E4" s="12" t="s">
        <v>11</v>
      </c>
      <c r="F4" s="5" t="s">
        <v>12</v>
      </c>
    </row>
    <row r="5" spans="1:6" ht="20.100000000000001" customHeight="1" x14ac:dyDescent="0.15">
      <c r="A5" s="133"/>
      <c r="B5" s="133"/>
      <c r="C5" s="12" t="s">
        <v>13</v>
      </c>
      <c r="D5" s="8" t="s">
        <v>14</v>
      </c>
      <c r="E5" s="12" t="s">
        <v>15</v>
      </c>
      <c r="F5" s="5" t="s">
        <v>4</v>
      </c>
    </row>
    <row r="6" spans="1:6" ht="20.100000000000001" customHeight="1" x14ac:dyDescent="0.15">
      <c r="A6" s="133"/>
      <c r="B6" s="133"/>
      <c r="C6" s="12" t="s">
        <v>16</v>
      </c>
      <c r="D6" s="8" t="s">
        <v>6</v>
      </c>
      <c r="E6" s="12" t="s">
        <v>17</v>
      </c>
      <c r="F6" s="5" t="s">
        <v>8</v>
      </c>
    </row>
    <row r="7" spans="1:6" ht="20.100000000000001" customHeight="1" x14ac:dyDescent="0.15">
      <c r="A7" s="133"/>
      <c r="B7" s="133"/>
      <c r="C7" s="12" t="s">
        <v>18</v>
      </c>
      <c r="D7" s="8" t="s">
        <v>10</v>
      </c>
      <c r="E7" s="12" t="s">
        <v>19</v>
      </c>
      <c r="F7" s="5" t="s">
        <v>12</v>
      </c>
    </row>
    <row r="8" spans="1:6" ht="20.100000000000001" customHeight="1" thickBot="1" x14ac:dyDescent="0.2">
      <c r="A8" s="133"/>
      <c r="B8" s="133"/>
      <c r="C8" s="13" t="s">
        <v>20</v>
      </c>
      <c r="D8" s="9" t="s">
        <v>6</v>
      </c>
      <c r="E8" s="13" t="s">
        <v>21</v>
      </c>
      <c r="F8" s="7" t="s">
        <v>22</v>
      </c>
    </row>
    <row r="9" spans="1:6" ht="20.100000000000001" customHeight="1" x14ac:dyDescent="0.15">
      <c r="A9" s="133"/>
      <c r="B9" s="132">
        <v>2</v>
      </c>
      <c r="C9" s="14" t="s">
        <v>23</v>
      </c>
      <c r="D9" s="10" t="s">
        <v>24</v>
      </c>
      <c r="E9" s="14" t="s">
        <v>25</v>
      </c>
      <c r="F9" s="4" t="s">
        <v>26</v>
      </c>
    </row>
    <row r="10" spans="1:6" ht="20.100000000000001" customHeight="1" x14ac:dyDescent="0.15">
      <c r="A10" s="133"/>
      <c r="B10" s="133"/>
      <c r="C10" s="12" t="s">
        <v>27</v>
      </c>
      <c r="D10" s="8" t="s">
        <v>28</v>
      </c>
      <c r="E10" s="12" t="s">
        <v>29</v>
      </c>
      <c r="F10" s="5" t="s">
        <v>30</v>
      </c>
    </row>
    <row r="11" spans="1:6" ht="20.100000000000001" customHeight="1" x14ac:dyDescent="0.15">
      <c r="A11" s="133"/>
      <c r="B11" s="133"/>
      <c r="C11" s="12" t="s">
        <v>31</v>
      </c>
      <c r="D11" s="8" t="s">
        <v>24</v>
      </c>
      <c r="E11" s="12" t="s">
        <v>32</v>
      </c>
      <c r="F11" s="5" t="s">
        <v>26</v>
      </c>
    </row>
    <row r="12" spans="1:6" ht="20.100000000000001" customHeight="1" x14ac:dyDescent="0.15">
      <c r="A12" s="133"/>
      <c r="B12" s="133"/>
      <c r="C12" s="12" t="s">
        <v>33</v>
      </c>
      <c r="D12" s="8" t="s">
        <v>34</v>
      </c>
      <c r="E12" s="12" t="s">
        <v>35</v>
      </c>
      <c r="F12" s="5" t="s">
        <v>36</v>
      </c>
    </row>
    <row r="13" spans="1:6" ht="20.100000000000001" customHeight="1" x14ac:dyDescent="0.15">
      <c r="A13" s="133"/>
      <c r="B13" s="133"/>
      <c r="C13" s="12" t="s">
        <v>37</v>
      </c>
      <c r="D13" s="8" t="s">
        <v>24</v>
      </c>
      <c r="E13" s="12" t="s">
        <v>38</v>
      </c>
      <c r="F13" s="5" t="s">
        <v>26</v>
      </c>
    </row>
    <row r="14" spans="1:6" ht="20.100000000000001" customHeight="1" x14ac:dyDescent="0.15">
      <c r="A14" s="133"/>
      <c r="B14" s="133"/>
      <c r="C14" s="12" t="s">
        <v>39</v>
      </c>
      <c r="D14" s="8" t="s">
        <v>28</v>
      </c>
      <c r="E14" s="12" t="s">
        <v>40</v>
      </c>
      <c r="F14" s="5" t="s">
        <v>30</v>
      </c>
    </row>
    <row r="15" spans="1:6" ht="20.100000000000001" customHeight="1" x14ac:dyDescent="0.15">
      <c r="A15" s="133"/>
      <c r="B15" s="133"/>
      <c r="C15" s="12" t="s">
        <v>41</v>
      </c>
      <c r="D15" s="8" t="s">
        <v>24</v>
      </c>
      <c r="E15" s="12" t="s">
        <v>42</v>
      </c>
      <c r="F15" s="5" t="s">
        <v>43</v>
      </c>
    </row>
    <row r="16" spans="1:6" ht="20.100000000000001" customHeight="1" x14ac:dyDescent="0.15">
      <c r="A16" s="133"/>
      <c r="B16" s="133"/>
      <c r="C16" s="12" t="s">
        <v>44</v>
      </c>
      <c r="D16" s="8" t="s">
        <v>45</v>
      </c>
      <c r="E16" s="12" t="s">
        <v>46</v>
      </c>
      <c r="F16" s="5" t="s">
        <v>47</v>
      </c>
    </row>
    <row r="17" spans="1:6" ht="20.100000000000001" customHeight="1" thickBot="1" x14ac:dyDescent="0.2">
      <c r="A17" s="133"/>
      <c r="B17" s="133"/>
      <c r="C17" s="13" t="s">
        <v>48</v>
      </c>
      <c r="D17" s="9" t="s">
        <v>24</v>
      </c>
      <c r="E17" s="13" t="s">
        <v>49</v>
      </c>
      <c r="F17" s="7" t="s">
        <v>26</v>
      </c>
    </row>
    <row r="18" spans="1:6" ht="20.100000000000001" customHeight="1" x14ac:dyDescent="0.15">
      <c r="A18" s="133"/>
      <c r="B18" s="132">
        <v>3</v>
      </c>
      <c r="C18" s="14" t="s">
        <v>50</v>
      </c>
      <c r="D18" s="10" t="s">
        <v>51</v>
      </c>
      <c r="E18" s="14" t="s">
        <v>52</v>
      </c>
      <c r="F18" s="4" t="s">
        <v>53</v>
      </c>
    </row>
    <row r="19" spans="1:6" ht="20.100000000000001" customHeight="1" x14ac:dyDescent="0.15">
      <c r="A19" s="133"/>
      <c r="B19" s="133"/>
      <c r="C19" s="12" t="s">
        <v>54</v>
      </c>
      <c r="D19" s="8" t="s">
        <v>55</v>
      </c>
      <c r="E19" s="12" t="s">
        <v>56</v>
      </c>
      <c r="F19" s="5" t="s">
        <v>57</v>
      </c>
    </row>
    <row r="20" spans="1:6" ht="20.100000000000001" customHeight="1" x14ac:dyDescent="0.15">
      <c r="A20" s="133"/>
      <c r="B20" s="133"/>
      <c r="C20" s="12" t="s">
        <v>58</v>
      </c>
      <c r="D20" s="8" t="s">
        <v>55</v>
      </c>
      <c r="E20" s="12" t="s">
        <v>59</v>
      </c>
      <c r="F20" s="5" t="s">
        <v>53</v>
      </c>
    </row>
    <row r="21" spans="1:6" ht="20.100000000000001" customHeight="1" x14ac:dyDescent="0.15">
      <c r="A21" s="133"/>
      <c r="B21" s="133"/>
      <c r="C21" s="12" t="s">
        <v>60</v>
      </c>
      <c r="D21" s="8" t="s">
        <v>55</v>
      </c>
      <c r="E21" s="12" t="s">
        <v>61</v>
      </c>
      <c r="F21" s="5" t="s">
        <v>57</v>
      </c>
    </row>
    <row r="22" spans="1:6" ht="20.100000000000001" customHeight="1" x14ac:dyDescent="0.15">
      <c r="A22" s="133"/>
      <c r="B22" s="133"/>
      <c r="C22" s="12" t="s">
        <v>62</v>
      </c>
      <c r="D22" s="8" t="s">
        <v>55</v>
      </c>
      <c r="E22" s="12" t="s">
        <v>63</v>
      </c>
      <c r="F22" s="5" t="s">
        <v>64</v>
      </c>
    </row>
    <row r="23" spans="1:6" ht="20.100000000000001" customHeight="1" x14ac:dyDescent="0.15">
      <c r="A23" s="133"/>
      <c r="B23" s="133"/>
      <c r="C23" s="12" t="s">
        <v>65</v>
      </c>
      <c r="D23" s="8" t="s">
        <v>55</v>
      </c>
      <c r="E23" s="12" t="s">
        <v>66</v>
      </c>
      <c r="F23" s="5" t="s">
        <v>57</v>
      </c>
    </row>
    <row r="24" spans="1:6" ht="20.100000000000001" customHeight="1" x14ac:dyDescent="0.15">
      <c r="A24" s="133"/>
      <c r="B24" s="133"/>
      <c r="C24" s="12" t="s">
        <v>67</v>
      </c>
      <c r="D24" s="8" t="s">
        <v>55</v>
      </c>
      <c r="E24" s="12" t="s">
        <v>68</v>
      </c>
      <c r="F24" s="5" t="s">
        <v>69</v>
      </c>
    </row>
    <row r="25" spans="1:6" ht="20.100000000000001" customHeight="1" thickBot="1" x14ac:dyDescent="0.2">
      <c r="A25" s="133"/>
      <c r="B25" s="133"/>
      <c r="C25" s="13" t="s">
        <v>70</v>
      </c>
      <c r="D25" s="9" t="s">
        <v>55</v>
      </c>
      <c r="E25" s="17"/>
      <c r="F25" s="18"/>
    </row>
    <row r="26" spans="1:6" ht="20.100000000000001" customHeight="1" x14ac:dyDescent="0.15">
      <c r="A26" s="132" t="s">
        <v>71</v>
      </c>
      <c r="B26" s="132">
        <v>1</v>
      </c>
      <c r="C26" s="14" t="s">
        <v>72</v>
      </c>
      <c r="D26" s="10" t="s">
        <v>14</v>
      </c>
      <c r="E26" s="14" t="s">
        <v>73</v>
      </c>
      <c r="F26" s="4" t="s">
        <v>74</v>
      </c>
    </row>
    <row r="27" spans="1:6" ht="20.100000000000001" customHeight="1" x14ac:dyDescent="0.15">
      <c r="A27" s="133"/>
      <c r="B27" s="133"/>
      <c r="C27" s="12" t="s">
        <v>75</v>
      </c>
      <c r="D27" s="8" t="s">
        <v>76</v>
      </c>
      <c r="E27" s="12" t="s">
        <v>77</v>
      </c>
      <c r="F27" s="5" t="s">
        <v>22</v>
      </c>
    </row>
    <row r="28" spans="1:6" ht="20.100000000000001" customHeight="1" x14ac:dyDescent="0.15">
      <c r="A28" s="133"/>
      <c r="B28" s="133"/>
      <c r="C28" s="12" t="s">
        <v>78</v>
      </c>
      <c r="D28" s="8" t="s">
        <v>79</v>
      </c>
      <c r="E28" s="12" t="s">
        <v>80</v>
      </c>
      <c r="F28" s="5" t="s">
        <v>81</v>
      </c>
    </row>
    <row r="29" spans="1:6" ht="20.100000000000001" customHeight="1" x14ac:dyDescent="0.15">
      <c r="A29" s="133"/>
      <c r="B29" s="133"/>
      <c r="C29" s="12" t="s">
        <v>82</v>
      </c>
      <c r="D29" s="8" t="s">
        <v>57</v>
      </c>
      <c r="E29" s="12" t="s">
        <v>83</v>
      </c>
      <c r="F29" s="5" t="s">
        <v>84</v>
      </c>
    </row>
    <row r="30" spans="1:6" ht="20.100000000000001" customHeight="1" x14ac:dyDescent="0.15">
      <c r="A30" s="133"/>
      <c r="B30" s="133"/>
      <c r="C30" s="12" t="s">
        <v>85</v>
      </c>
      <c r="D30" s="8" t="s">
        <v>76</v>
      </c>
      <c r="E30" s="12" t="s">
        <v>86</v>
      </c>
      <c r="F30" s="5" t="s">
        <v>87</v>
      </c>
    </row>
    <row r="31" spans="1:6" ht="20.100000000000001" customHeight="1" x14ac:dyDescent="0.15">
      <c r="A31" s="133"/>
      <c r="B31" s="133"/>
      <c r="C31" s="12" t="s">
        <v>88</v>
      </c>
      <c r="D31" s="8" t="s">
        <v>14</v>
      </c>
      <c r="E31" s="12" t="s">
        <v>89</v>
      </c>
      <c r="F31" s="5" t="s">
        <v>74</v>
      </c>
    </row>
    <row r="32" spans="1:6" ht="20.100000000000001" customHeight="1" x14ac:dyDescent="0.15">
      <c r="A32" s="133"/>
      <c r="B32" s="133"/>
      <c r="C32" s="12" t="s">
        <v>90</v>
      </c>
      <c r="D32" s="8" t="s">
        <v>91</v>
      </c>
      <c r="E32" s="12" t="s">
        <v>92</v>
      </c>
      <c r="F32" s="5" t="s">
        <v>84</v>
      </c>
    </row>
    <row r="33" spans="1:6" ht="20.100000000000001" customHeight="1" x14ac:dyDescent="0.15">
      <c r="A33" s="133"/>
      <c r="B33" s="133"/>
      <c r="C33" s="12" t="s">
        <v>93</v>
      </c>
      <c r="D33" s="8" t="s">
        <v>76</v>
      </c>
      <c r="E33" s="12" t="s">
        <v>94</v>
      </c>
      <c r="F33" s="5" t="s">
        <v>74</v>
      </c>
    </row>
    <row r="34" spans="1:6" ht="20.100000000000001" customHeight="1" x14ac:dyDescent="0.15">
      <c r="A34" s="133"/>
      <c r="B34" s="133"/>
      <c r="C34" s="12" t="s">
        <v>95</v>
      </c>
      <c r="D34" s="8" t="s">
        <v>55</v>
      </c>
      <c r="E34" s="12" t="s">
        <v>96</v>
      </c>
      <c r="F34" s="5" t="s">
        <v>81</v>
      </c>
    </row>
    <row r="35" spans="1:6" ht="20.100000000000001" customHeight="1" x14ac:dyDescent="0.15">
      <c r="A35" s="133"/>
      <c r="B35" s="133"/>
      <c r="C35" s="12" t="s">
        <v>97</v>
      </c>
      <c r="D35" s="8" t="s">
        <v>55</v>
      </c>
      <c r="E35" s="12" t="s">
        <v>98</v>
      </c>
      <c r="F35" s="5" t="s">
        <v>84</v>
      </c>
    </row>
    <row r="36" spans="1:6" ht="20.100000000000001" customHeight="1" x14ac:dyDescent="0.15">
      <c r="A36" s="133"/>
      <c r="B36" s="133"/>
      <c r="C36" s="12" t="s">
        <v>99</v>
      </c>
      <c r="D36" s="8" t="s">
        <v>79</v>
      </c>
      <c r="E36" s="12" t="s">
        <v>100</v>
      </c>
      <c r="F36" s="5" t="s">
        <v>101</v>
      </c>
    </row>
    <row r="37" spans="1:6" ht="20.100000000000001" customHeight="1" x14ac:dyDescent="0.15">
      <c r="A37" s="133"/>
      <c r="B37" s="133"/>
      <c r="C37" s="12" t="s">
        <v>102</v>
      </c>
      <c r="D37" s="8" t="s">
        <v>55</v>
      </c>
      <c r="E37" s="12" t="s">
        <v>103</v>
      </c>
      <c r="F37" s="5" t="s">
        <v>81</v>
      </c>
    </row>
    <row r="38" spans="1:6" ht="20.100000000000001" customHeight="1" x14ac:dyDescent="0.15">
      <c r="A38" s="133"/>
      <c r="B38" s="133"/>
      <c r="C38" s="12" t="s">
        <v>104</v>
      </c>
      <c r="D38" s="8" t="s">
        <v>76</v>
      </c>
      <c r="E38" s="12" t="s">
        <v>105</v>
      </c>
      <c r="F38" s="5" t="s">
        <v>84</v>
      </c>
    </row>
    <row r="39" spans="1:6" ht="20.100000000000001" customHeight="1" thickBot="1" x14ac:dyDescent="0.2">
      <c r="A39" s="133"/>
      <c r="B39" s="133"/>
      <c r="C39" s="13" t="s">
        <v>106</v>
      </c>
      <c r="D39" s="9" t="s">
        <v>55</v>
      </c>
      <c r="E39" s="13" t="s">
        <v>107</v>
      </c>
      <c r="F39" s="7" t="s">
        <v>74</v>
      </c>
    </row>
    <row r="40" spans="1:6" ht="20.100000000000001" customHeight="1" x14ac:dyDescent="0.15">
      <c r="A40" s="133"/>
      <c r="B40" s="132">
        <v>2</v>
      </c>
      <c r="C40" s="14" t="s">
        <v>108</v>
      </c>
      <c r="D40" s="10" t="s">
        <v>76</v>
      </c>
      <c r="E40" s="14" t="s">
        <v>109</v>
      </c>
      <c r="F40" s="4" t="s">
        <v>110</v>
      </c>
    </row>
    <row r="41" spans="1:6" ht="20.100000000000001" customHeight="1" x14ac:dyDescent="0.15">
      <c r="A41" s="133"/>
      <c r="B41" s="133"/>
      <c r="C41" s="12" t="s">
        <v>111</v>
      </c>
      <c r="D41" s="8" t="s">
        <v>10</v>
      </c>
      <c r="E41" s="12" t="s">
        <v>112</v>
      </c>
      <c r="F41" s="5" t="s">
        <v>8</v>
      </c>
    </row>
    <row r="42" spans="1:6" ht="20.100000000000001" customHeight="1" x14ac:dyDescent="0.15">
      <c r="A42" s="133"/>
      <c r="B42" s="133"/>
      <c r="C42" s="12" t="s">
        <v>113</v>
      </c>
      <c r="D42" s="8" t="s">
        <v>76</v>
      </c>
      <c r="E42" s="12" t="s">
        <v>114</v>
      </c>
      <c r="F42" s="5" t="s">
        <v>110</v>
      </c>
    </row>
    <row r="43" spans="1:6" ht="20.100000000000001" customHeight="1" x14ac:dyDescent="0.15">
      <c r="A43" s="133"/>
      <c r="B43" s="133"/>
      <c r="C43" s="12" t="s">
        <v>115</v>
      </c>
      <c r="D43" s="8" t="s">
        <v>10</v>
      </c>
      <c r="E43" s="12" t="s">
        <v>116</v>
      </c>
      <c r="F43" s="5" t="s">
        <v>8</v>
      </c>
    </row>
    <row r="44" spans="1:6" ht="20.100000000000001" customHeight="1" x14ac:dyDescent="0.15">
      <c r="A44" s="133"/>
      <c r="B44" s="133"/>
      <c r="C44" s="12" t="s">
        <v>117</v>
      </c>
      <c r="D44" s="8" t="s">
        <v>76</v>
      </c>
      <c r="E44" s="12" t="s">
        <v>118</v>
      </c>
      <c r="F44" s="5" t="s">
        <v>74</v>
      </c>
    </row>
    <row r="45" spans="1:6" ht="20.100000000000001" customHeight="1" x14ac:dyDescent="0.15">
      <c r="A45" s="133"/>
      <c r="B45" s="133"/>
      <c r="C45" s="12" t="s">
        <v>119</v>
      </c>
      <c r="D45" s="8" t="s">
        <v>10</v>
      </c>
      <c r="E45" s="12" t="s">
        <v>120</v>
      </c>
      <c r="F45" s="5" t="s">
        <v>110</v>
      </c>
    </row>
    <row r="46" spans="1:6" ht="20.100000000000001" customHeight="1" x14ac:dyDescent="0.15">
      <c r="A46" s="133"/>
      <c r="B46" s="133"/>
      <c r="C46" s="12" t="s">
        <v>121</v>
      </c>
      <c r="D46" s="8" t="s">
        <v>76</v>
      </c>
      <c r="E46" s="12" t="s">
        <v>122</v>
      </c>
      <c r="F46" s="5" t="s">
        <v>74</v>
      </c>
    </row>
    <row r="47" spans="1:6" ht="20.100000000000001" customHeight="1" x14ac:dyDescent="0.15">
      <c r="A47" s="133"/>
      <c r="B47" s="133"/>
      <c r="C47" s="12" t="s">
        <v>123</v>
      </c>
      <c r="D47" s="8" t="s">
        <v>2</v>
      </c>
      <c r="E47" s="12" t="s">
        <v>124</v>
      </c>
      <c r="F47" s="5" t="s">
        <v>8</v>
      </c>
    </row>
    <row r="48" spans="1:6" ht="20.100000000000001" customHeight="1" x14ac:dyDescent="0.15">
      <c r="A48" s="133"/>
      <c r="B48" s="133"/>
      <c r="C48" s="12" t="s">
        <v>125</v>
      </c>
      <c r="D48" s="8" t="s">
        <v>76</v>
      </c>
      <c r="E48" s="12" t="s">
        <v>126</v>
      </c>
      <c r="F48" s="5" t="s">
        <v>74</v>
      </c>
    </row>
    <row r="49" spans="1:6" ht="20.100000000000001" customHeight="1" x14ac:dyDescent="0.15">
      <c r="A49" s="133"/>
      <c r="B49" s="133"/>
      <c r="C49" s="12" t="s">
        <v>127</v>
      </c>
      <c r="D49" s="8" t="s">
        <v>26</v>
      </c>
      <c r="E49" s="12" t="s">
        <v>128</v>
      </c>
      <c r="F49" s="5" t="s">
        <v>53</v>
      </c>
    </row>
    <row r="50" spans="1:6" ht="20.100000000000001" customHeight="1" x14ac:dyDescent="0.15">
      <c r="A50" s="133"/>
      <c r="B50" s="133"/>
      <c r="C50" s="12" t="s">
        <v>129</v>
      </c>
      <c r="D50" s="8" t="s">
        <v>76</v>
      </c>
      <c r="E50" s="12" t="s">
        <v>130</v>
      </c>
      <c r="F50" s="5" t="s">
        <v>12</v>
      </c>
    </row>
    <row r="51" spans="1:6" ht="20.100000000000001" customHeight="1" x14ac:dyDescent="0.15">
      <c r="A51" s="133"/>
      <c r="B51" s="133"/>
      <c r="C51" s="12" t="s">
        <v>131</v>
      </c>
      <c r="D51" s="8" t="s">
        <v>4</v>
      </c>
      <c r="E51" s="12" t="s">
        <v>132</v>
      </c>
      <c r="F51" s="5" t="s">
        <v>74</v>
      </c>
    </row>
    <row r="52" spans="1:6" ht="20.100000000000001" customHeight="1" x14ac:dyDescent="0.15">
      <c r="A52" s="133"/>
      <c r="B52" s="133"/>
      <c r="C52" s="12" t="s">
        <v>133</v>
      </c>
      <c r="D52" s="8" t="s">
        <v>10</v>
      </c>
      <c r="E52" s="12" t="s">
        <v>134</v>
      </c>
      <c r="F52" s="5" t="s">
        <v>8</v>
      </c>
    </row>
    <row r="53" spans="1:6" ht="20.100000000000001" customHeight="1" thickBot="1" x14ac:dyDescent="0.2">
      <c r="A53" s="133"/>
      <c r="B53" s="133"/>
      <c r="C53" s="13" t="s">
        <v>135</v>
      </c>
      <c r="D53" s="9" t="s">
        <v>136</v>
      </c>
      <c r="E53" s="17"/>
      <c r="F53" s="18"/>
    </row>
    <row r="54" spans="1:6" ht="20.100000000000001" customHeight="1" x14ac:dyDescent="0.15">
      <c r="A54" s="133"/>
      <c r="B54" s="132">
        <v>3</v>
      </c>
      <c r="C54" s="14" t="s">
        <v>137</v>
      </c>
      <c r="D54" s="10" t="s">
        <v>138</v>
      </c>
      <c r="E54" s="14" t="s">
        <v>139</v>
      </c>
      <c r="F54" s="4" t="s">
        <v>26</v>
      </c>
    </row>
    <row r="55" spans="1:6" ht="20.100000000000001" customHeight="1" x14ac:dyDescent="0.15">
      <c r="A55" s="133"/>
      <c r="B55" s="133"/>
      <c r="C55" s="12" t="s">
        <v>140</v>
      </c>
      <c r="D55" s="8" t="s">
        <v>45</v>
      </c>
      <c r="E55" s="12" t="s">
        <v>141</v>
      </c>
      <c r="F55" s="5" t="s">
        <v>142</v>
      </c>
    </row>
    <row r="56" spans="1:6" ht="20.100000000000001" customHeight="1" x14ac:dyDescent="0.15">
      <c r="A56" s="133"/>
      <c r="B56" s="133"/>
      <c r="C56" s="12" t="s">
        <v>143</v>
      </c>
      <c r="D56" s="8" t="s">
        <v>144</v>
      </c>
      <c r="E56" s="12" t="s">
        <v>145</v>
      </c>
      <c r="F56" s="5" t="s">
        <v>28</v>
      </c>
    </row>
    <row r="57" spans="1:6" ht="20.100000000000001" customHeight="1" x14ac:dyDescent="0.15">
      <c r="A57" s="133"/>
      <c r="B57" s="133"/>
      <c r="C57" s="12" t="s">
        <v>146</v>
      </c>
      <c r="D57" s="8" t="s">
        <v>147</v>
      </c>
      <c r="E57" s="12" t="s">
        <v>148</v>
      </c>
      <c r="F57" s="5" t="s">
        <v>26</v>
      </c>
    </row>
    <row r="58" spans="1:6" ht="20.100000000000001" customHeight="1" x14ac:dyDescent="0.15">
      <c r="A58" s="133"/>
      <c r="B58" s="133"/>
      <c r="C58" s="12" t="s">
        <v>149</v>
      </c>
      <c r="D58" s="8" t="s">
        <v>150</v>
      </c>
      <c r="E58" s="12" t="s">
        <v>151</v>
      </c>
      <c r="F58" s="5" t="s">
        <v>28</v>
      </c>
    </row>
    <row r="59" spans="1:6" ht="20.100000000000001" customHeight="1" x14ac:dyDescent="0.15">
      <c r="A59" s="133"/>
      <c r="B59" s="133"/>
      <c r="C59" s="12" t="s">
        <v>152</v>
      </c>
      <c r="D59" s="8" t="s">
        <v>45</v>
      </c>
      <c r="E59" s="12" t="s">
        <v>153</v>
      </c>
      <c r="F59" s="5" t="s">
        <v>22</v>
      </c>
    </row>
    <row r="60" spans="1:6" ht="20.100000000000001" customHeight="1" x14ac:dyDescent="0.15">
      <c r="A60" s="133"/>
      <c r="B60" s="133"/>
      <c r="C60" s="12" t="s">
        <v>154</v>
      </c>
      <c r="D60" s="8" t="s">
        <v>138</v>
      </c>
      <c r="E60" s="12" t="s">
        <v>155</v>
      </c>
      <c r="F60" s="5" t="s">
        <v>26</v>
      </c>
    </row>
    <row r="61" spans="1:6" ht="20.100000000000001" customHeight="1" x14ac:dyDescent="0.15">
      <c r="A61" s="133"/>
      <c r="B61" s="133"/>
      <c r="C61" s="12" t="s">
        <v>156</v>
      </c>
      <c r="D61" s="8" t="s">
        <v>147</v>
      </c>
      <c r="E61" s="12" t="s">
        <v>157</v>
      </c>
      <c r="F61" s="5" t="s">
        <v>28</v>
      </c>
    </row>
    <row r="62" spans="1:6" ht="20.100000000000001" customHeight="1" x14ac:dyDescent="0.15">
      <c r="A62" s="133"/>
      <c r="B62" s="133"/>
      <c r="C62" s="12" t="s">
        <v>158</v>
      </c>
      <c r="D62" s="8" t="s">
        <v>138</v>
      </c>
      <c r="E62" s="12" t="s">
        <v>159</v>
      </c>
      <c r="F62" s="5" t="s">
        <v>160</v>
      </c>
    </row>
    <row r="63" spans="1:6" ht="20.100000000000001" customHeight="1" x14ac:dyDescent="0.15">
      <c r="A63" s="133"/>
      <c r="B63" s="133"/>
      <c r="C63" s="12" t="s">
        <v>161</v>
      </c>
      <c r="D63" s="8" t="s">
        <v>45</v>
      </c>
      <c r="E63" s="12" t="s">
        <v>162</v>
      </c>
      <c r="F63" s="5" t="s">
        <v>142</v>
      </c>
    </row>
    <row r="64" spans="1:6" ht="20.100000000000001" customHeight="1" x14ac:dyDescent="0.15">
      <c r="A64" s="133"/>
      <c r="B64" s="133"/>
      <c r="C64" s="12" t="s">
        <v>163</v>
      </c>
      <c r="D64" s="8" t="s">
        <v>138</v>
      </c>
      <c r="E64" s="12" t="s">
        <v>164</v>
      </c>
      <c r="F64" s="5" t="s">
        <v>28</v>
      </c>
    </row>
    <row r="65" spans="1:6" ht="20.100000000000001" customHeight="1" x14ac:dyDescent="0.15">
      <c r="A65" s="133"/>
      <c r="B65" s="133"/>
      <c r="C65" s="12" t="s">
        <v>165</v>
      </c>
      <c r="D65" s="8" t="s">
        <v>45</v>
      </c>
      <c r="E65" s="12" t="s">
        <v>166</v>
      </c>
      <c r="F65" s="5" t="s">
        <v>22</v>
      </c>
    </row>
    <row r="66" spans="1:6" ht="20.100000000000001" customHeight="1" x14ac:dyDescent="0.15">
      <c r="A66" s="133"/>
      <c r="B66" s="133"/>
      <c r="C66" s="12" t="s">
        <v>167</v>
      </c>
      <c r="D66" s="8" t="s">
        <v>24</v>
      </c>
      <c r="E66" s="12" t="s">
        <v>168</v>
      </c>
      <c r="F66" s="5" t="s">
        <v>28</v>
      </c>
    </row>
    <row r="67" spans="1:6" ht="20.100000000000001" customHeight="1" x14ac:dyDescent="0.15">
      <c r="A67" s="133"/>
      <c r="B67" s="133"/>
      <c r="C67" s="12" t="s">
        <v>169</v>
      </c>
      <c r="D67" s="8" t="s">
        <v>45</v>
      </c>
      <c r="E67" s="12" t="s">
        <v>170</v>
      </c>
      <c r="F67" s="5" t="s">
        <v>171</v>
      </c>
    </row>
    <row r="68" spans="1:6" ht="20.100000000000001" customHeight="1" x14ac:dyDescent="0.15">
      <c r="A68" s="133"/>
      <c r="B68" s="133"/>
      <c r="C68" s="12" t="s">
        <v>172</v>
      </c>
      <c r="D68" s="8" t="s">
        <v>173</v>
      </c>
      <c r="E68" s="12" t="s">
        <v>174</v>
      </c>
      <c r="F68" s="5" t="s">
        <v>26</v>
      </c>
    </row>
    <row r="69" spans="1:6" ht="20.100000000000001" customHeight="1" thickBot="1" x14ac:dyDescent="0.2">
      <c r="A69" s="133"/>
      <c r="B69" s="133"/>
      <c r="C69" s="13" t="s">
        <v>175</v>
      </c>
      <c r="D69" s="9" t="s">
        <v>45</v>
      </c>
      <c r="E69" s="17"/>
      <c r="F69" s="18"/>
    </row>
    <row r="70" spans="1:6" ht="20.100000000000001" customHeight="1" x14ac:dyDescent="0.15">
      <c r="A70" s="133"/>
      <c r="B70" s="132">
        <v>4</v>
      </c>
      <c r="C70" s="14" t="s">
        <v>176</v>
      </c>
      <c r="D70" s="10" t="s">
        <v>177</v>
      </c>
      <c r="E70" s="14" t="s">
        <v>178</v>
      </c>
      <c r="F70" s="4" t="s">
        <v>179</v>
      </c>
    </row>
    <row r="71" spans="1:6" ht="20.100000000000001" customHeight="1" x14ac:dyDescent="0.15">
      <c r="A71" s="133"/>
      <c r="B71" s="133"/>
      <c r="C71" s="12" t="s">
        <v>180</v>
      </c>
      <c r="D71" s="8" t="s">
        <v>138</v>
      </c>
      <c r="E71" s="12" t="s">
        <v>181</v>
      </c>
      <c r="F71" s="5" t="s">
        <v>30</v>
      </c>
    </row>
    <row r="72" spans="1:6" ht="20.100000000000001" customHeight="1" x14ac:dyDescent="0.15">
      <c r="A72" s="133"/>
      <c r="B72" s="133"/>
      <c r="C72" s="12" t="s">
        <v>182</v>
      </c>
      <c r="D72" s="8" t="s">
        <v>177</v>
      </c>
      <c r="E72" s="12" t="s">
        <v>183</v>
      </c>
      <c r="F72" s="5" t="s">
        <v>87</v>
      </c>
    </row>
    <row r="73" spans="1:6" ht="20.100000000000001" customHeight="1" x14ac:dyDescent="0.15">
      <c r="A73" s="133"/>
      <c r="B73" s="133"/>
      <c r="C73" s="12" t="s">
        <v>184</v>
      </c>
      <c r="D73" s="8" t="s">
        <v>138</v>
      </c>
      <c r="E73" s="12" t="s">
        <v>185</v>
      </c>
      <c r="F73" s="5" t="s">
        <v>57</v>
      </c>
    </row>
    <row r="74" spans="1:6" ht="20.100000000000001" customHeight="1" x14ac:dyDescent="0.15">
      <c r="A74" s="133"/>
      <c r="B74" s="133"/>
      <c r="C74" s="12" t="s">
        <v>186</v>
      </c>
      <c r="D74" s="8" t="s">
        <v>177</v>
      </c>
      <c r="E74" s="12" t="s">
        <v>187</v>
      </c>
      <c r="F74" s="5" t="s">
        <v>87</v>
      </c>
    </row>
    <row r="75" spans="1:6" ht="20.100000000000001" customHeight="1" x14ac:dyDescent="0.15">
      <c r="A75" s="133"/>
      <c r="B75" s="133"/>
      <c r="C75" s="12" t="s">
        <v>188</v>
      </c>
      <c r="D75" s="8" t="s">
        <v>189</v>
      </c>
      <c r="E75" s="12" t="s">
        <v>190</v>
      </c>
      <c r="F75" s="5" t="s">
        <v>30</v>
      </c>
    </row>
    <row r="76" spans="1:6" ht="20.100000000000001" customHeight="1" x14ac:dyDescent="0.15">
      <c r="A76" s="133"/>
      <c r="B76" s="133"/>
      <c r="C76" s="12" t="s">
        <v>191</v>
      </c>
      <c r="D76" s="8" t="s">
        <v>177</v>
      </c>
      <c r="E76" s="12" t="s">
        <v>192</v>
      </c>
      <c r="F76" s="5" t="s">
        <v>53</v>
      </c>
    </row>
    <row r="77" spans="1:6" ht="20.100000000000001" customHeight="1" x14ac:dyDescent="0.15">
      <c r="A77" s="133"/>
      <c r="B77" s="133"/>
      <c r="C77" s="12" t="s">
        <v>193</v>
      </c>
      <c r="D77" s="8" t="s">
        <v>47</v>
      </c>
      <c r="E77" s="12" t="s">
        <v>194</v>
      </c>
      <c r="F77" s="5" t="s">
        <v>195</v>
      </c>
    </row>
    <row r="78" spans="1:6" ht="20.100000000000001" customHeight="1" x14ac:dyDescent="0.15">
      <c r="A78" s="133"/>
      <c r="B78" s="133"/>
      <c r="C78" s="12" t="s">
        <v>196</v>
      </c>
      <c r="D78" s="8" t="s">
        <v>138</v>
      </c>
      <c r="E78" s="12" t="s">
        <v>197</v>
      </c>
      <c r="F78" s="5" t="s">
        <v>179</v>
      </c>
    </row>
    <row r="79" spans="1:6" ht="20.100000000000001" customHeight="1" x14ac:dyDescent="0.15">
      <c r="A79" s="133"/>
      <c r="B79" s="133"/>
      <c r="C79" s="12" t="s">
        <v>198</v>
      </c>
      <c r="D79" s="8" t="s">
        <v>177</v>
      </c>
      <c r="E79" s="12" t="s">
        <v>199</v>
      </c>
      <c r="F79" s="5" t="s">
        <v>30</v>
      </c>
    </row>
    <row r="80" spans="1:6" ht="20.100000000000001" customHeight="1" x14ac:dyDescent="0.15">
      <c r="A80" s="133"/>
      <c r="B80" s="133"/>
      <c r="C80" s="12" t="s">
        <v>200</v>
      </c>
      <c r="D80" s="8" t="s">
        <v>138</v>
      </c>
      <c r="E80" s="12" t="s">
        <v>201</v>
      </c>
      <c r="F80" s="5" t="s">
        <v>57</v>
      </c>
    </row>
    <row r="81" spans="1:6" ht="20.100000000000001" customHeight="1" x14ac:dyDescent="0.15">
      <c r="A81" s="133"/>
      <c r="B81" s="133"/>
      <c r="C81" s="12" t="s">
        <v>202</v>
      </c>
      <c r="D81" s="8" t="s">
        <v>91</v>
      </c>
      <c r="E81" s="12" t="s">
        <v>203</v>
      </c>
      <c r="F81" s="5" t="s">
        <v>30</v>
      </c>
    </row>
    <row r="82" spans="1:6" ht="20.100000000000001" customHeight="1" x14ac:dyDescent="0.15">
      <c r="A82" s="133"/>
      <c r="B82" s="133"/>
      <c r="C82" s="12" t="s">
        <v>204</v>
      </c>
      <c r="D82" s="8" t="s">
        <v>177</v>
      </c>
      <c r="E82" s="12" t="s">
        <v>205</v>
      </c>
      <c r="F82" s="5" t="s">
        <v>87</v>
      </c>
    </row>
    <row r="83" spans="1:6" ht="20.100000000000001" customHeight="1" x14ac:dyDescent="0.15">
      <c r="A83" s="133"/>
      <c r="B83" s="133"/>
      <c r="C83" s="12" t="s">
        <v>206</v>
      </c>
      <c r="D83" s="8" t="s">
        <v>47</v>
      </c>
      <c r="E83" s="12" t="s">
        <v>207</v>
      </c>
      <c r="F83" s="5" t="s">
        <v>208</v>
      </c>
    </row>
    <row r="84" spans="1:6" ht="20.100000000000001" customHeight="1" thickBot="1" x14ac:dyDescent="0.2">
      <c r="A84" s="133"/>
      <c r="B84" s="133"/>
      <c r="C84" s="13" t="s">
        <v>209</v>
      </c>
      <c r="D84" s="9" t="s">
        <v>64</v>
      </c>
      <c r="E84" s="13" t="s">
        <v>210</v>
      </c>
      <c r="F84" s="7" t="s">
        <v>30</v>
      </c>
    </row>
    <row r="85" spans="1:6" ht="20.100000000000001" customHeight="1" x14ac:dyDescent="0.15">
      <c r="A85" s="133"/>
      <c r="B85" s="132">
        <v>5</v>
      </c>
      <c r="C85" s="14" t="s">
        <v>211</v>
      </c>
      <c r="D85" s="10" t="s">
        <v>22</v>
      </c>
      <c r="E85" s="14" t="s">
        <v>212</v>
      </c>
      <c r="F85" s="4" t="s">
        <v>173</v>
      </c>
    </row>
    <row r="86" spans="1:6" ht="20.100000000000001" customHeight="1" x14ac:dyDescent="0.15">
      <c r="A86" s="133"/>
      <c r="B86" s="133"/>
      <c r="C86" s="12" t="s">
        <v>213</v>
      </c>
      <c r="D86" s="8" t="s">
        <v>214</v>
      </c>
      <c r="E86" s="12" t="s">
        <v>215</v>
      </c>
      <c r="F86" s="5" t="s">
        <v>57</v>
      </c>
    </row>
    <row r="87" spans="1:6" ht="20.100000000000001" customHeight="1" x14ac:dyDescent="0.15">
      <c r="A87" s="133"/>
      <c r="B87" s="133"/>
      <c r="C87" s="12" t="s">
        <v>216</v>
      </c>
      <c r="D87" s="8" t="s">
        <v>144</v>
      </c>
      <c r="E87" s="12" t="s">
        <v>217</v>
      </c>
      <c r="F87" s="5" t="s">
        <v>218</v>
      </c>
    </row>
    <row r="88" spans="1:6" ht="20.100000000000001" customHeight="1" x14ac:dyDescent="0.15">
      <c r="A88" s="133"/>
      <c r="B88" s="133"/>
      <c r="C88" s="12" t="s">
        <v>219</v>
      </c>
      <c r="D88" s="8" t="s">
        <v>22</v>
      </c>
      <c r="E88" s="12" t="s">
        <v>220</v>
      </c>
      <c r="F88" s="5" t="s">
        <v>171</v>
      </c>
    </row>
    <row r="89" spans="1:6" ht="20.100000000000001" customHeight="1" x14ac:dyDescent="0.15">
      <c r="A89" s="133"/>
      <c r="B89" s="133"/>
      <c r="C89" s="12" t="s">
        <v>221</v>
      </c>
      <c r="D89" s="8" t="s">
        <v>214</v>
      </c>
      <c r="E89" s="12" t="s">
        <v>222</v>
      </c>
      <c r="F89" s="5" t="s">
        <v>218</v>
      </c>
    </row>
    <row r="90" spans="1:6" ht="20.100000000000001" customHeight="1" x14ac:dyDescent="0.15">
      <c r="A90" s="133"/>
      <c r="B90" s="133"/>
      <c r="C90" s="12" t="s">
        <v>223</v>
      </c>
      <c r="D90" s="8" t="s">
        <v>22</v>
      </c>
      <c r="E90" s="12" t="s">
        <v>224</v>
      </c>
      <c r="F90" s="5" t="s">
        <v>51</v>
      </c>
    </row>
    <row r="91" spans="1:6" ht="20.100000000000001" customHeight="1" x14ac:dyDescent="0.15">
      <c r="A91" s="133"/>
      <c r="B91" s="133"/>
      <c r="C91" s="12" t="s">
        <v>225</v>
      </c>
      <c r="D91" s="8" t="s">
        <v>53</v>
      </c>
      <c r="E91" s="12" t="s">
        <v>226</v>
      </c>
      <c r="F91" s="5" t="s">
        <v>218</v>
      </c>
    </row>
    <row r="92" spans="1:6" ht="20.100000000000001" customHeight="1" x14ac:dyDescent="0.15">
      <c r="A92" s="133"/>
      <c r="B92" s="133"/>
      <c r="C92" s="12" t="s">
        <v>227</v>
      </c>
      <c r="D92" s="8" t="s">
        <v>22</v>
      </c>
      <c r="E92" s="12" t="s">
        <v>228</v>
      </c>
      <c r="F92" s="5" t="s">
        <v>45</v>
      </c>
    </row>
    <row r="93" spans="1:6" ht="20.100000000000001" customHeight="1" x14ac:dyDescent="0.15">
      <c r="A93" s="133"/>
      <c r="B93" s="133"/>
      <c r="C93" s="12" t="s">
        <v>229</v>
      </c>
      <c r="D93" s="8" t="s">
        <v>36</v>
      </c>
      <c r="E93" s="12" t="s">
        <v>230</v>
      </c>
      <c r="F93" s="5" t="s">
        <v>218</v>
      </c>
    </row>
    <row r="94" spans="1:6" ht="20.100000000000001" customHeight="1" x14ac:dyDescent="0.15">
      <c r="A94" s="133"/>
      <c r="B94" s="133"/>
      <c r="C94" s="12" t="s">
        <v>231</v>
      </c>
      <c r="D94" s="8" t="s">
        <v>22</v>
      </c>
      <c r="E94" s="12" t="s">
        <v>232</v>
      </c>
      <c r="F94" s="5" t="s">
        <v>43</v>
      </c>
    </row>
    <row r="95" spans="1:6" ht="20.100000000000001" customHeight="1" x14ac:dyDescent="0.15">
      <c r="A95" s="133"/>
      <c r="B95" s="133"/>
      <c r="C95" s="12" t="s">
        <v>233</v>
      </c>
      <c r="D95" s="8" t="s">
        <v>53</v>
      </c>
      <c r="E95" s="12" t="s">
        <v>234</v>
      </c>
      <c r="F95" s="5" t="s">
        <v>218</v>
      </c>
    </row>
    <row r="96" spans="1:6" ht="20.100000000000001" customHeight="1" x14ac:dyDescent="0.15">
      <c r="A96" s="133"/>
      <c r="B96" s="133"/>
      <c r="C96" s="12" t="s">
        <v>235</v>
      </c>
      <c r="D96" s="8" t="s">
        <v>22</v>
      </c>
      <c r="E96" s="12" t="s">
        <v>236</v>
      </c>
      <c r="F96" s="5" t="s">
        <v>45</v>
      </c>
    </row>
    <row r="97" spans="1:6" ht="20.100000000000001" customHeight="1" thickBot="1" x14ac:dyDescent="0.2">
      <c r="A97" s="133"/>
      <c r="B97" s="133"/>
      <c r="C97" s="13" t="s">
        <v>237</v>
      </c>
      <c r="D97" s="9" t="s">
        <v>10</v>
      </c>
      <c r="E97" s="13" t="s">
        <v>238</v>
      </c>
      <c r="F97" s="7" t="s">
        <v>218</v>
      </c>
    </row>
    <row r="98" spans="1:6" ht="20.100000000000001" customHeight="1" x14ac:dyDescent="0.15">
      <c r="A98" s="132" t="s">
        <v>239</v>
      </c>
      <c r="B98" s="132">
        <v>1</v>
      </c>
      <c r="C98" s="14" t="s">
        <v>240</v>
      </c>
      <c r="D98" s="10" t="s">
        <v>4</v>
      </c>
      <c r="E98" s="14" t="s">
        <v>241</v>
      </c>
      <c r="F98" s="4" t="s">
        <v>218</v>
      </c>
    </row>
    <row r="99" spans="1:6" ht="20.100000000000001" customHeight="1" x14ac:dyDescent="0.15">
      <c r="A99" s="133"/>
      <c r="B99" s="133"/>
      <c r="C99" s="12" t="s">
        <v>242</v>
      </c>
      <c r="D99" s="8" t="s">
        <v>8</v>
      </c>
      <c r="E99" s="12" t="s">
        <v>243</v>
      </c>
      <c r="F99" s="5" t="s">
        <v>179</v>
      </c>
    </row>
    <row r="100" spans="1:6" ht="20.100000000000001" customHeight="1" x14ac:dyDescent="0.15">
      <c r="A100" s="133"/>
      <c r="B100" s="133"/>
      <c r="C100" s="12" t="s">
        <v>244</v>
      </c>
      <c r="D100" s="8" t="s">
        <v>51</v>
      </c>
      <c r="E100" s="12" t="s">
        <v>245</v>
      </c>
      <c r="F100" s="5" t="s">
        <v>246</v>
      </c>
    </row>
    <row r="101" spans="1:6" ht="20.100000000000001" customHeight="1" x14ac:dyDescent="0.15">
      <c r="A101" s="133"/>
      <c r="B101" s="133"/>
      <c r="C101" s="12" t="s">
        <v>247</v>
      </c>
      <c r="D101" s="8" t="s">
        <v>79</v>
      </c>
      <c r="E101" s="12" t="s">
        <v>248</v>
      </c>
      <c r="F101" s="5" t="s">
        <v>218</v>
      </c>
    </row>
    <row r="102" spans="1:6" ht="20.100000000000001" customHeight="1" x14ac:dyDescent="0.15">
      <c r="A102" s="133"/>
      <c r="B102" s="133"/>
      <c r="C102" s="12" t="s">
        <v>249</v>
      </c>
      <c r="D102" s="8" t="s">
        <v>36</v>
      </c>
      <c r="E102" s="12" t="s">
        <v>250</v>
      </c>
      <c r="F102" s="5" t="s">
        <v>45</v>
      </c>
    </row>
    <row r="103" spans="1:6" ht="20.100000000000001" customHeight="1" x14ac:dyDescent="0.15">
      <c r="A103" s="133"/>
      <c r="B103" s="133"/>
      <c r="C103" s="12" t="s">
        <v>251</v>
      </c>
      <c r="D103" s="8" t="s">
        <v>4</v>
      </c>
      <c r="E103" s="12" t="s">
        <v>252</v>
      </c>
      <c r="F103" s="5" t="s">
        <v>76</v>
      </c>
    </row>
    <row r="104" spans="1:6" ht="20.100000000000001" customHeight="1" x14ac:dyDescent="0.15">
      <c r="A104" s="133"/>
      <c r="B104" s="133"/>
      <c r="C104" s="12" t="s">
        <v>253</v>
      </c>
      <c r="D104" s="8" t="s">
        <v>142</v>
      </c>
      <c r="E104" s="12" t="s">
        <v>254</v>
      </c>
      <c r="F104" s="5" t="s">
        <v>171</v>
      </c>
    </row>
    <row r="105" spans="1:6" ht="20.100000000000001" customHeight="1" x14ac:dyDescent="0.15">
      <c r="A105" s="133"/>
      <c r="B105" s="133"/>
      <c r="C105" s="12" t="s">
        <v>255</v>
      </c>
      <c r="D105" s="8" t="s">
        <v>51</v>
      </c>
      <c r="E105" s="12" t="s">
        <v>256</v>
      </c>
      <c r="F105" s="5" t="s">
        <v>246</v>
      </c>
    </row>
    <row r="106" spans="1:6" ht="20.100000000000001" customHeight="1" x14ac:dyDescent="0.15">
      <c r="A106" s="133"/>
      <c r="B106" s="133"/>
      <c r="C106" s="12" t="s">
        <v>257</v>
      </c>
      <c r="D106" s="8" t="s">
        <v>79</v>
      </c>
      <c r="E106" s="12" t="s">
        <v>258</v>
      </c>
      <c r="F106" s="5" t="s">
        <v>45</v>
      </c>
    </row>
    <row r="107" spans="1:6" ht="20.100000000000001" customHeight="1" x14ac:dyDescent="0.15">
      <c r="A107" s="133"/>
      <c r="B107" s="133"/>
      <c r="C107" s="12" t="s">
        <v>259</v>
      </c>
      <c r="D107" s="8" t="s">
        <v>4</v>
      </c>
      <c r="E107" s="12" t="s">
        <v>260</v>
      </c>
      <c r="F107" s="5" t="s">
        <v>218</v>
      </c>
    </row>
    <row r="108" spans="1:6" ht="20.100000000000001" customHeight="1" x14ac:dyDescent="0.15">
      <c r="A108" s="133"/>
      <c r="B108" s="133"/>
      <c r="C108" s="12" t="s">
        <v>261</v>
      </c>
      <c r="D108" s="8" t="s">
        <v>138</v>
      </c>
      <c r="E108" s="12" t="s">
        <v>262</v>
      </c>
      <c r="F108" s="5" t="s">
        <v>43</v>
      </c>
    </row>
    <row r="109" spans="1:6" ht="20.100000000000001" customHeight="1" x14ac:dyDescent="0.15">
      <c r="A109" s="133"/>
      <c r="B109" s="133"/>
      <c r="C109" s="12" t="s">
        <v>263</v>
      </c>
      <c r="D109" s="8" t="s">
        <v>79</v>
      </c>
      <c r="E109" s="12" t="s">
        <v>264</v>
      </c>
      <c r="F109" s="5" t="s">
        <v>265</v>
      </c>
    </row>
    <row r="110" spans="1:6" ht="20.100000000000001" customHeight="1" x14ac:dyDescent="0.15">
      <c r="A110" s="133"/>
      <c r="B110" s="133"/>
      <c r="C110" s="12" t="s">
        <v>266</v>
      </c>
      <c r="D110" s="8" t="s">
        <v>8</v>
      </c>
      <c r="E110" s="12" t="s">
        <v>267</v>
      </c>
      <c r="F110" s="5" t="s">
        <v>218</v>
      </c>
    </row>
    <row r="111" spans="1:6" ht="20.100000000000001" customHeight="1" thickBot="1" x14ac:dyDescent="0.2">
      <c r="A111" s="133"/>
      <c r="B111" s="133"/>
      <c r="C111" s="13" t="s">
        <v>268</v>
      </c>
      <c r="D111" s="9" t="s">
        <v>79</v>
      </c>
      <c r="E111" s="13" t="s">
        <v>269</v>
      </c>
      <c r="F111" s="7" t="s">
        <v>246</v>
      </c>
    </row>
    <row r="112" spans="1:6" ht="20.100000000000001" customHeight="1" x14ac:dyDescent="0.15">
      <c r="A112" s="133"/>
      <c r="B112" s="132">
        <v>2</v>
      </c>
      <c r="C112" s="14" t="s">
        <v>270</v>
      </c>
      <c r="D112" s="10" t="s">
        <v>47</v>
      </c>
      <c r="E112" s="14" t="s">
        <v>271</v>
      </c>
      <c r="F112" s="4" t="s">
        <v>150</v>
      </c>
    </row>
    <row r="113" spans="1:6" ht="20.100000000000001" customHeight="1" x14ac:dyDescent="0.15">
      <c r="A113" s="133"/>
      <c r="B113" s="133"/>
      <c r="C113" s="12" t="s">
        <v>272</v>
      </c>
      <c r="D113" s="8" t="s">
        <v>136</v>
      </c>
      <c r="E113" s="12" t="s">
        <v>273</v>
      </c>
      <c r="F113" s="5" t="s">
        <v>22</v>
      </c>
    </row>
    <row r="114" spans="1:6" ht="20.100000000000001" customHeight="1" x14ac:dyDescent="0.15">
      <c r="A114" s="133"/>
      <c r="B114" s="133"/>
      <c r="C114" s="12" t="s">
        <v>274</v>
      </c>
      <c r="D114" s="8" t="s">
        <v>173</v>
      </c>
      <c r="E114" s="12" t="s">
        <v>275</v>
      </c>
      <c r="F114" s="5" t="s">
        <v>110</v>
      </c>
    </row>
    <row r="115" spans="1:6" ht="20.100000000000001" customHeight="1" x14ac:dyDescent="0.15">
      <c r="A115" s="133"/>
      <c r="B115" s="133"/>
      <c r="C115" s="12" t="s">
        <v>276</v>
      </c>
      <c r="D115" s="8" t="s">
        <v>10</v>
      </c>
      <c r="E115" s="12" t="s">
        <v>277</v>
      </c>
      <c r="F115" s="5" t="s">
        <v>278</v>
      </c>
    </row>
    <row r="116" spans="1:6" ht="20.100000000000001" customHeight="1" x14ac:dyDescent="0.15">
      <c r="A116" s="133"/>
      <c r="B116" s="133"/>
      <c r="C116" s="12" t="s">
        <v>279</v>
      </c>
      <c r="D116" s="8" t="s">
        <v>280</v>
      </c>
      <c r="E116" s="12" t="s">
        <v>281</v>
      </c>
      <c r="F116" s="5" t="s">
        <v>110</v>
      </c>
    </row>
    <row r="117" spans="1:6" ht="20.100000000000001" customHeight="1" x14ac:dyDescent="0.15">
      <c r="A117" s="133"/>
      <c r="B117" s="133"/>
      <c r="C117" s="12" t="s">
        <v>282</v>
      </c>
      <c r="D117" s="8" t="s">
        <v>47</v>
      </c>
      <c r="E117" s="12" t="s">
        <v>283</v>
      </c>
      <c r="F117" s="5" t="s">
        <v>53</v>
      </c>
    </row>
    <row r="118" spans="1:6" ht="20.100000000000001" customHeight="1" x14ac:dyDescent="0.15">
      <c r="A118" s="133"/>
      <c r="B118" s="133"/>
      <c r="C118" s="12" t="s">
        <v>284</v>
      </c>
      <c r="D118" s="8" t="s">
        <v>26</v>
      </c>
      <c r="E118" s="12" t="s">
        <v>285</v>
      </c>
      <c r="F118" s="5" t="s">
        <v>2</v>
      </c>
    </row>
    <row r="119" spans="1:6" ht="20.100000000000001" customHeight="1" x14ac:dyDescent="0.15">
      <c r="A119" s="133"/>
      <c r="B119" s="133"/>
      <c r="C119" s="12" t="s">
        <v>286</v>
      </c>
      <c r="D119" s="8" t="s">
        <v>136</v>
      </c>
      <c r="E119" s="12" t="s">
        <v>287</v>
      </c>
      <c r="F119" s="5" t="s">
        <v>22</v>
      </c>
    </row>
    <row r="120" spans="1:6" ht="20.100000000000001" customHeight="1" x14ac:dyDescent="0.15">
      <c r="A120" s="133"/>
      <c r="B120" s="133"/>
      <c r="C120" s="12" t="s">
        <v>288</v>
      </c>
      <c r="D120" s="8" t="s">
        <v>87</v>
      </c>
      <c r="E120" s="12" t="s">
        <v>289</v>
      </c>
      <c r="F120" s="5" t="s">
        <v>150</v>
      </c>
    </row>
    <row r="121" spans="1:6" ht="20.100000000000001" customHeight="1" x14ac:dyDescent="0.15">
      <c r="A121" s="133"/>
      <c r="B121" s="133"/>
      <c r="C121" s="12" t="s">
        <v>290</v>
      </c>
      <c r="D121" s="8" t="s">
        <v>136</v>
      </c>
      <c r="E121" s="12" t="s">
        <v>291</v>
      </c>
      <c r="F121" s="5" t="s">
        <v>84</v>
      </c>
    </row>
    <row r="122" spans="1:6" ht="20.100000000000001" customHeight="1" x14ac:dyDescent="0.15">
      <c r="A122" s="133"/>
      <c r="B122" s="133"/>
      <c r="C122" s="12" t="s">
        <v>292</v>
      </c>
      <c r="D122" s="8" t="s">
        <v>47</v>
      </c>
      <c r="E122" s="12" t="s">
        <v>293</v>
      </c>
      <c r="F122" s="5" t="s">
        <v>74</v>
      </c>
    </row>
    <row r="123" spans="1:6" ht="20.100000000000001" customHeight="1" x14ac:dyDescent="0.15">
      <c r="A123" s="133"/>
      <c r="B123" s="133"/>
      <c r="C123" s="12" t="s">
        <v>294</v>
      </c>
      <c r="D123" s="8" t="s">
        <v>173</v>
      </c>
      <c r="E123" s="12" t="s">
        <v>295</v>
      </c>
      <c r="F123" s="5" t="s">
        <v>110</v>
      </c>
    </row>
    <row r="124" spans="1:6" ht="20.100000000000001" customHeight="1" thickBot="1" x14ac:dyDescent="0.2">
      <c r="A124" s="133"/>
      <c r="B124" s="133"/>
      <c r="C124" s="13" t="s">
        <v>296</v>
      </c>
      <c r="D124" s="9" t="s">
        <v>47</v>
      </c>
      <c r="E124" s="13" t="s">
        <v>297</v>
      </c>
      <c r="F124" s="7" t="s">
        <v>74</v>
      </c>
    </row>
    <row r="125" spans="1:6" ht="20.100000000000001" customHeight="1" x14ac:dyDescent="0.15">
      <c r="A125" s="132" t="s">
        <v>298</v>
      </c>
      <c r="B125" s="132">
        <v>1</v>
      </c>
      <c r="C125" s="14" t="s">
        <v>299</v>
      </c>
      <c r="D125" s="10" t="s">
        <v>22</v>
      </c>
      <c r="E125" s="14" t="s">
        <v>300</v>
      </c>
      <c r="F125" s="4" t="s">
        <v>4</v>
      </c>
    </row>
    <row r="126" spans="1:6" ht="20.100000000000001" customHeight="1" x14ac:dyDescent="0.15">
      <c r="A126" s="133"/>
      <c r="B126" s="133"/>
      <c r="C126" s="12" t="s">
        <v>301</v>
      </c>
      <c r="D126" s="8" t="s">
        <v>189</v>
      </c>
      <c r="E126" s="12" t="s">
        <v>302</v>
      </c>
      <c r="F126" s="5" t="s">
        <v>47</v>
      </c>
    </row>
    <row r="127" spans="1:6" ht="20.100000000000001" customHeight="1" x14ac:dyDescent="0.15">
      <c r="A127" s="133"/>
      <c r="B127" s="133"/>
      <c r="C127" s="12" t="s">
        <v>303</v>
      </c>
      <c r="D127" s="8" t="s">
        <v>45</v>
      </c>
      <c r="E127" s="12" t="s">
        <v>304</v>
      </c>
      <c r="F127" s="5" t="s">
        <v>26</v>
      </c>
    </row>
    <row r="128" spans="1:6" ht="20.100000000000001" customHeight="1" x14ac:dyDescent="0.15">
      <c r="A128" s="133"/>
      <c r="B128" s="133"/>
      <c r="C128" s="12" t="s">
        <v>305</v>
      </c>
      <c r="D128" s="8" t="s">
        <v>14</v>
      </c>
      <c r="E128" s="12" t="s">
        <v>306</v>
      </c>
      <c r="F128" s="5" t="s">
        <v>4</v>
      </c>
    </row>
    <row r="129" spans="1:6" ht="20.100000000000001" customHeight="1" x14ac:dyDescent="0.15">
      <c r="A129" s="133"/>
      <c r="B129" s="133"/>
      <c r="C129" s="12" t="s">
        <v>307</v>
      </c>
      <c r="D129" s="8" t="s">
        <v>10</v>
      </c>
      <c r="E129" s="12" t="s">
        <v>308</v>
      </c>
      <c r="F129" s="5" t="s">
        <v>84</v>
      </c>
    </row>
    <row r="130" spans="1:6" ht="20.100000000000001" customHeight="1" x14ac:dyDescent="0.15">
      <c r="A130" s="133"/>
      <c r="B130" s="133"/>
      <c r="C130" s="12" t="s">
        <v>309</v>
      </c>
      <c r="D130" s="8" t="s">
        <v>310</v>
      </c>
      <c r="E130" s="12" t="s">
        <v>311</v>
      </c>
      <c r="F130" s="5" t="s">
        <v>74</v>
      </c>
    </row>
    <row r="131" spans="1:6" ht="20.100000000000001" customHeight="1" x14ac:dyDescent="0.15">
      <c r="A131" s="133"/>
      <c r="B131" s="133"/>
      <c r="C131" s="12" t="s">
        <v>312</v>
      </c>
      <c r="D131" s="8" t="s">
        <v>45</v>
      </c>
      <c r="E131" s="12" t="s">
        <v>313</v>
      </c>
      <c r="F131" s="5" t="s">
        <v>8</v>
      </c>
    </row>
    <row r="132" spans="1:6" ht="20.100000000000001" customHeight="1" x14ac:dyDescent="0.15">
      <c r="A132" s="133"/>
      <c r="B132" s="133"/>
      <c r="C132" s="12" t="s">
        <v>314</v>
      </c>
      <c r="D132" s="8" t="s">
        <v>310</v>
      </c>
      <c r="E132" s="12" t="s">
        <v>315</v>
      </c>
      <c r="F132" s="5" t="s">
        <v>4</v>
      </c>
    </row>
    <row r="133" spans="1:6" ht="20.100000000000001" customHeight="1" x14ac:dyDescent="0.15">
      <c r="A133" s="133"/>
      <c r="B133" s="133"/>
      <c r="C133" s="12" t="s">
        <v>316</v>
      </c>
      <c r="D133" s="8" t="s">
        <v>22</v>
      </c>
      <c r="E133" s="12" t="s">
        <v>317</v>
      </c>
      <c r="F133" s="5" t="s">
        <v>47</v>
      </c>
    </row>
    <row r="134" spans="1:6" ht="20.100000000000001" customHeight="1" x14ac:dyDescent="0.15">
      <c r="A134" s="133"/>
      <c r="B134" s="133"/>
      <c r="C134" s="12" t="s">
        <v>318</v>
      </c>
      <c r="D134" s="8" t="s">
        <v>79</v>
      </c>
      <c r="E134" s="12" t="s">
        <v>319</v>
      </c>
      <c r="F134" s="5" t="s">
        <v>26</v>
      </c>
    </row>
    <row r="135" spans="1:6" ht="20.100000000000001" customHeight="1" x14ac:dyDescent="0.15">
      <c r="A135" s="133"/>
      <c r="B135" s="133"/>
      <c r="C135" s="12" t="s">
        <v>320</v>
      </c>
      <c r="D135" s="8" t="s">
        <v>22</v>
      </c>
      <c r="E135" s="12" t="s">
        <v>321</v>
      </c>
      <c r="F135" s="5" t="s">
        <v>265</v>
      </c>
    </row>
    <row r="136" spans="1:6" ht="20.100000000000001" customHeight="1" x14ac:dyDescent="0.15">
      <c r="A136" s="133"/>
      <c r="B136" s="133"/>
      <c r="C136" s="12" t="s">
        <v>322</v>
      </c>
      <c r="D136" s="8" t="s">
        <v>45</v>
      </c>
      <c r="E136" s="12" t="s">
        <v>323</v>
      </c>
      <c r="F136" s="5" t="s">
        <v>246</v>
      </c>
    </row>
    <row r="137" spans="1:6" ht="20.100000000000001" customHeight="1" x14ac:dyDescent="0.15">
      <c r="A137" s="133"/>
      <c r="B137" s="133"/>
      <c r="C137" s="12" t="s">
        <v>324</v>
      </c>
      <c r="D137" s="8" t="s">
        <v>43</v>
      </c>
      <c r="E137" s="12" t="s">
        <v>325</v>
      </c>
      <c r="F137" s="5" t="s">
        <v>265</v>
      </c>
    </row>
    <row r="138" spans="1:6" ht="20.100000000000001" customHeight="1" x14ac:dyDescent="0.15">
      <c r="A138" s="133"/>
      <c r="B138" s="133"/>
      <c r="C138" s="12" t="s">
        <v>326</v>
      </c>
      <c r="D138" s="8" t="s">
        <v>79</v>
      </c>
      <c r="E138" s="12" t="s">
        <v>327</v>
      </c>
      <c r="F138" s="5" t="s">
        <v>8</v>
      </c>
    </row>
    <row r="139" spans="1:6" ht="20.100000000000001" customHeight="1" x14ac:dyDescent="0.15">
      <c r="A139" s="133"/>
      <c r="B139" s="133"/>
      <c r="C139" s="12" t="s">
        <v>328</v>
      </c>
      <c r="D139" s="8" t="s">
        <v>22</v>
      </c>
      <c r="E139" s="12" t="s">
        <v>329</v>
      </c>
      <c r="F139" s="5" t="s">
        <v>47</v>
      </c>
    </row>
    <row r="140" spans="1:6" ht="20.100000000000001" customHeight="1" x14ac:dyDescent="0.15">
      <c r="A140" s="133"/>
      <c r="B140" s="133"/>
      <c r="C140" s="12" t="s">
        <v>330</v>
      </c>
      <c r="D140" s="8" t="s">
        <v>179</v>
      </c>
      <c r="E140" s="12" t="s">
        <v>331</v>
      </c>
      <c r="F140" s="5" t="s">
        <v>57</v>
      </c>
    </row>
    <row r="141" spans="1:6" ht="20.100000000000001" customHeight="1" thickBot="1" x14ac:dyDescent="0.2">
      <c r="A141" s="133"/>
      <c r="B141" s="133"/>
      <c r="C141" s="13" t="s">
        <v>332</v>
      </c>
      <c r="D141" s="9" t="s">
        <v>333</v>
      </c>
      <c r="E141" s="13" t="s">
        <v>334</v>
      </c>
      <c r="F141" s="7" t="s">
        <v>110</v>
      </c>
    </row>
    <row r="142" spans="1:6" ht="20.100000000000001" customHeight="1" x14ac:dyDescent="0.15">
      <c r="A142" s="132" t="s">
        <v>335</v>
      </c>
      <c r="B142" s="132">
        <v>1</v>
      </c>
      <c r="C142" s="14" t="s">
        <v>336</v>
      </c>
      <c r="D142" s="10" t="s">
        <v>246</v>
      </c>
      <c r="E142" s="14" t="s">
        <v>337</v>
      </c>
      <c r="F142" s="4" t="s">
        <v>179</v>
      </c>
    </row>
    <row r="143" spans="1:6" ht="20.100000000000001" customHeight="1" x14ac:dyDescent="0.15">
      <c r="A143" s="133"/>
      <c r="B143" s="133"/>
      <c r="C143" s="12" t="s">
        <v>338</v>
      </c>
      <c r="D143" s="8" t="s">
        <v>10</v>
      </c>
      <c r="E143" s="12" t="s">
        <v>339</v>
      </c>
      <c r="F143" s="5" t="s">
        <v>142</v>
      </c>
    </row>
    <row r="144" spans="1:6" ht="20.100000000000001" customHeight="1" x14ac:dyDescent="0.15">
      <c r="A144" s="133"/>
      <c r="B144" s="133"/>
      <c r="C144" s="12" t="s">
        <v>340</v>
      </c>
      <c r="D144" s="8" t="s">
        <v>110</v>
      </c>
      <c r="E144" s="12" t="s">
        <v>341</v>
      </c>
      <c r="F144" s="5" t="s">
        <v>79</v>
      </c>
    </row>
    <row r="145" spans="1:6" ht="20.100000000000001" customHeight="1" x14ac:dyDescent="0.15">
      <c r="A145" s="133"/>
      <c r="B145" s="133"/>
      <c r="C145" s="12" t="s">
        <v>342</v>
      </c>
      <c r="D145" s="8" t="s">
        <v>265</v>
      </c>
      <c r="E145" s="12" t="s">
        <v>343</v>
      </c>
      <c r="F145" s="5" t="s">
        <v>2</v>
      </c>
    </row>
    <row r="146" spans="1:6" ht="20.100000000000001" customHeight="1" thickBot="1" x14ac:dyDescent="0.2">
      <c r="A146" s="134"/>
      <c r="B146" s="134"/>
      <c r="C146" s="15" t="s">
        <v>344</v>
      </c>
      <c r="D146" s="11" t="s">
        <v>246</v>
      </c>
      <c r="E146" s="15" t="s">
        <v>345</v>
      </c>
      <c r="F146" s="6" t="s">
        <v>179</v>
      </c>
    </row>
    <row r="147" spans="1:6" x14ac:dyDescent="0.15">
      <c r="A147" s="1"/>
      <c r="B147" s="2"/>
      <c r="C147" s="3"/>
      <c r="D147" s="3"/>
      <c r="E147" s="3"/>
      <c r="F147" s="3"/>
    </row>
    <row r="148" spans="1:6" x14ac:dyDescent="0.15">
      <c r="A148" s="1"/>
      <c r="B148" s="2"/>
      <c r="C148" s="3"/>
      <c r="D148" s="3"/>
      <c r="E148" s="3"/>
      <c r="F148" s="3"/>
    </row>
    <row r="149" spans="1:6" x14ac:dyDescent="0.15">
      <c r="A149" s="1"/>
      <c r="B149" s="2"/>
      <c r="C149" s="3"/>
      <c r="D149" s="3"/>
      <c r="E149" s="3"/>
      <c r="F149" s="3"/>
    </row>
    <row r="150" spans="1:6" x14ac:dyDescent="0.15">
      <c r="A150" s="1"/>
      <c r="B150" s="2"/>
      <c r="C150" s="3"/>
      <c r="D150" s="3"/>
      <c r="E150" s="3"/>
      <c r="F150" s="3"/>
    </row>
    <row r="151" spans="1:6" x14ac:dyDescent="0.15">
      <c r="A151" s="1"/>
      <c r="B151" s="2"/>
      <c r="C151" s="3"/>
      <c r="D151" s="3"/>
      <c r="E151" s="3"/>
      <c r="F151" s="3"/>
    </row>
    <row r="152" spans="1:6" x14ac:dyDescent="0.15">
      <c r="A152" s="1"/>
      <c r="B152" s="2"/>
      <c r="C152" s="3"/>
      <c r="D152" s="3"/>
      <c r="E152" s="3"/>
      <c r="F152" s="3"/>
    </row>
    <row r="153" spans="1:6" x14ac:dyDescent="0.15">
      <c r="A153" s="1"/>
      <c r="B153" s="2"/>
      <c r="C153" s="3"/>
      <c r="D153" s="3"/>
      <c r="E153" s="3"/>
      <c r="F153" s="3"/>
    </row>
    <row r="154" spans="1:6" x14ac:dyDescent="0.15">
      <c r="A154" s="1"/>
      <c r="B154" s="2"/>
      <c r="C154" s="3"/>
      <c r="D154" s="3"/>
      <c r="E154" s="3"/>
      <c r="F154" s="3"/>
    </row>
    <row r="155" spans="1:6" x14ac:dyDescent="0.15">
      <c r="A155" s="1"/>
      <c r="B155" s="2"/>
      <c r="C155" s="3"/>
      <c r="D155" s="3"/>
      <c r="E155" s="3"/>
      <c r="F155" s="3"/>
    </row>
    <row r="156" spans="1:6" x14ac:dyDescent="0.15">
      <c r="A156" s="1"/>
      <c r="B156" s="2"/>
      <c r="C156" s="3"/>
      <c r="D156" s="3"/>
      <c r="E156" s="3"/>
      <c r="F156" s="3"/>
    </row>
    <row r="157" spans="1:6" x14ac:dyDescent="0.15">
      <c r="A157" s="1"/>
      <c r="B157" s="2"/>
      <c r="C157" s="3"/>
      <c r="D157" s="3"/>
      <c r="E157" s="3"/>
      <c r="F157" s="3"/>
    </row>
    <row r="158" spans="1:6" x14ac:dyDescent="0.15">
      <c r="A158" s="1"/>
      <c r="B158" s="2"/>
      <c r="C158" s="3"/>
      <c r="D158" s="3"/>
      <c r="E158" s="3"/>
      <c r="F158" s="3"/>
    </row>
    <row r="159" spans="1:6" x14ac:dyDescent="0.15">
      <c r="A159" s="1"/>
      <c r="B159" s="2"/>
      <c r="C159" s="3"/>
      <c r="D159" s="3"/>
      <c r="E159" s="3"/>
      <c r="F159" s="3"/>
    </row>
    <row r="160" spans="1:6" x14ac:dyDescent="0.15">
      <c r="A160" s="1"/>
      <c r="B160" s="2"/>
      <c r="C160" s="3"/>
      <c r="D160" s="3"/>
      <c r="E160" s="3"/>
      <c r="F160" s="3"/>
    </row>
    <row r="161" spans="1:6" x14ac:dyDescent="0.15">
      <c r="A161" s="1"/>
      <c r="B161" s="2"/>
      <c r="C161" s="3"/>
      <c r="D161" s="3"/>
      <c r="E161" s="3"/>
      <c r="F161" s="3"/>
    </row>
    <row r="162" spans="1:6" x14ac:dyDescent="0.15">
      <c r="A162" s="1"/>
      <c r="B162" s="2"/>
      <c r="C162" s="3"/>
      <c r="D162" s="3"/>
      <c r="E162" s="3"/>
      <c r="F162" s="3"/>
    </row>
    <row r="163" spans="1:6" x14ac:dyDescent="0.15">
      <c r="A163" s="1"/>
      <c r="B163" s="2"/>
      <c r="C163" s="3"/>
      <c r="D163" s="3"/>
      <c r="E163" s="3"/>
      <c r="F163" s="3"/>
    </row>
    <row r="164" spans="1:6" x14ac:dyDescent="0.15">
      <c r="A164" s="1"/>
      <c r="B164" s="2"/>
      <c r="C164" s="3"/>
      <c r="D164" s="3"/>
      <c r="E164" s="3"/>
      <c r="F164" s="3"/>
    </row>
    <row r="165" spans="1:6" x14ac:dyDescent="0.15">
      <c r="A165" s="1"/>
      <c r="B165" s="2"/>
      <c r="C165" s="3"/>
      <c r="D165" s="3"/>
      <c r="E165" s="3"/>
      <c r="F165" s="3"/>
    </row>
    <row r="166" spans="1:6" x14ac:dyDescent="0.15">
      <c r="A166" s="1"/>
      <c r="B166" s="2"/>
      <c r="C166" s="3"/>
      <c r="D166" s="3"/>
      <c r="E166" s="3"/>
      <c r="F166" s="3"/>
    </row>
    <row r="167" spans="1:6" x14ac:dyDescent="0.15">
      <c r="A167" s="1"/>
      <c r="B167" s="2"/>
      <c r="C167" s="3"/>
      <c r="D167" s="3"/>
      <c r="E167" s="3"/>
      <c r="F167" s="3"/>
    </row>
    <row r="168" spans="1:6" x14ac:dyDescent="0.15">
      <c r="A168" s="1"/>
      <c r="B168" s="2"/>
      <c r="C168" s="3"/>
      <c r="D168" s="3"/>
      <c r="E168" s="3"/>
      <c r="F168" s="3"/>
    </row>
    <row r="169" spans="1:6" x14ac:dyDescent="0.15">
      <c r="A169" s="1"/>
      <c r="B169" s="2"/>
      <c r="C169" s="3"/>
      <c r="D169" s="3"/>
      <c r="E169" s="3"/>
      <c r="F169" s="3"/>
    </row>
    <row r="170" spans="1:6" x14ac:dyDescent="0.15">
      <c r="A170" s="1"/>
      <c r="B170" s="2"/>
      <c r="C170" s="3"/>
      <c r="D170" s="3"/>
      <c r="E170" s="3"/>
      <c r="F170" s="3"/>
    </row>
  </sheetData>
  <mergeCells count="17">
    <mergeCell ref="B142:B146"/>
    <mergeCell ref="A26:A97"/>
    <mergeCell ref="A98:A124"/>
    <mergeCell ref="A125:A141"/>
    <mergeCell ref="A142:A146"/>
    <mergeCell ref="B54:B69"/>
    <mergeCell ref="B70:B84"/>
    <mergeCell ref="B85:B97"/>
    <mergeCell ref="B98:B111"/>
    <mergeCell ref="B112:B124"/>
    <mergeCell ref="B125:B141"/>
    <mergeCell ref="B40:B53"/>
    <mergeCell ref="A2:A25"/>
    <mergeCell ref="B2:B8"/>
    <mergeCell ref="B9:B17"/>
    <mergeCell ref="B18:B25"/>
    <mergeCell ref="B26:B39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4.25" x14ac:dyDescent="0.15"/>
  <cols>
    <col min="1" max="1" width="11" style="24" bestFit="1" customWidth="1"/>
    <col min="2" max="2" width="8.5703125" style="24" bestFit="1" customWidth="1"/>
    <col min="3" max="3" width="20.7109375" style="24" customWidth="1"/>
    <col min="4" max="4" width="32.7109375" style="24" customWidth="1"/>
    <col min="5" max="5" width="20.7109375" style="24" customWidth="1"/>
    <col min="6" max="6" width="32.7109375" style="24" customWidth="1"/>
    <col min="7" max="16384" width="9.140625" style="24"/>
  </cols>
  <sheetData>
    <row r="1" spans="1:6" ht="20.100000000000001" customHeight="1" thickBot="1" x14ac:dyDescent="0.2">
      <c r="A1" s="20" t="s">
        <v>445</v>
      </c>
      <c r="B1" s="21" t="s">
        <v>433</v>
      </c>
      <c r="C1" s="20" t="s">
        <v>434</v>
      </c>
      <c r="D1" s="21" t="s">
        <v>435</v>
      </c>
      <c r="E1" s="20" t="s">
        <v>434</v>
      </c>
      <c r="F1" s="22" t="s">
        <v>435</v>
      </c>
    </row>
    <row r="2" spans="1:6" ht="20.100000000000001" customHeight="1" x14ac:dyDescent="0.15">
      <c r="A2" s="135" t="s">
        <v>346</v>
      </c>
      <c r="B2" s="138">
        <v>1</v>
      </c>
      <c r="C2" s="14" t="s">
        <v>349</v>
      </c>
      <c r="D2" s="10" t="s">
        <v>374</v>
      </c>
      <c r="E2" s="14" t="s">
        <v>394</v>
      </c>
      <c r="F2" s="4" t="s">
        <v>420</v>
      </c>
    </row>
    <row r="3" spans="1:6" ht="20.100000000000001" customHeight="1" x14ac:dyDescent="0.15">
      <c r="A3" s="136"/>
      <c r="B3" s="139"/>
      <c r="C3" s="12" t="s">
        <v>350</v>
      </c>
      <c r="D3" s="8" t="s">
        <v>375</v>
      </c>
      <c r="E3" s="12" t="s">
        <v>395</v>
      </c>
      <c r="F3" s="5" t="s">
        <v>421</v>
      </c>
    </row>
    <row r="4" spans="1:6" ht="20.100000000000001" customHeight="1" x14ac:dyDescent="0.15">
      <c r="A4" s="136"/>
      <c r="B4" s="139"/>
      <c r="C4" s="12" t="s">
        <v>351</v>
      </c>
      <c r="D4" s="8" t="s">
        <v>376</v>
      </c>
      <c r="E4" s="12" t="s">
        <v>396</v>
      </c>
      <c r="F4" s="5" t="s">
        <v>422</v>
      </c>
    </row>
    <row r="5" spans="1:6" ht="20.100000000000001" customHeight="1" x14ac:dyDescent="0.15">
      <c r="A5" s="136"/>
      <c r="B5" s="139"/>
      <c r="C5" s="12" t="s">
        <v>352</v>
      </c>
      <c r="D5" s="8" t="s">
        <v>377</v>
      </c>
      <c r="E5" s="12" t="s">
        <v>397</v>
      </c>
      <c r="F5" s="5" t="s">
        <v>423</v>
      </c>
    </row>
    <row r="6" spans="1:6" ht="20.100000000000001" customHeight="1" thickBot="1" x14ac:dyDescent="0.2">
      <c r="A6" s="137"/>
      <c r="B6" s="140"/>
      <c r="C6" s="13" t="s">
        <v>353</v>
      </c>
      <c r="D6" s="9" t="s">
        <v>378</v>
      </c>
      <c r="E6" s="13" t="s">
        <v>398</v>
      </c>
      <c r="F6" s="7" t="s">
        <v>424</v>
      </c>
    </row>
    <row r="7" spans="1:6" ht="20.100000000000001" customHeight="1" x14ac:dyDescent="0.15">
      <c r="A7" s="135" t="s">
        <v>347</v>
      </c>
      <c r="B7" s="138">
        <v>1</v>
      </c>
      <c r="C7" s="14" t="s">
        <v>354</v>
      </c>
      <c r="D7" s="10" t="s">
        <v>379</v>
      </c>
      <c r="E7" s="14" t="s">
        <v>399</v>
      </c>
      <c r="F7" s="4" t="s">
        <v>425</v>
      </c>
    </row>
    <row r="8" spans="1:6" ht="20.100000000000001" customHeight="1" x14ac:dyDescent="0.15">
      <c r="A8" s="136"/>
      <c r="B8" s="139"/>
      <c r="C8" s="12" t="s">
        <v>355</v>
      </c>
      <c r="D8" s="8" t="s">
        <v>377</v>
      </c>
      <c r="E8" s="12" t="s">
        <v>400</v>
      </c>
      <c r="F8" s="5" t="s">
        <v>426</v>
      </c>
    </row>
    <row r="9" spans="1:6" ht="20.100000000000001" customHeight="1" x14ac:dyDescent="0.15">
      <c r="A9" s="136"/>
      <c r="B9" s="139"/>
      <c r="C9" s="12" t="s">
        <v>356</v>
      </c>
      <c r="D9" s="8" t="s">
        <v>380</v>
      </c>
      <c r="E9" s="12" t="s">
        <v>401</v>
      </c>
      <c r="F9" s="5" t="s">
        <v>425</v>
      </c>
    </row>
    <row r="10" spans="1:6" ht="20.100000000000001" customHeight="1" x14ac:dyDescent="0.15">
      <c r="A10" s="136"/>
      <c r="B10" s="139"/>
      <c r="C10" s="12" t="s">
        <v>357</v>
      </c>
      <c r="D10" s="8" t="s">
        <v>381</v>
      </c>
      <c r="E10" s="12" t="s">
        <v>402</v>
      </c>
      <c r="F10" s="5" t="s">
        <v>426</v>
      </c>
    </row>
    <row r="11" spans="1:6" ht="20.100000000000001" customHeight="1" x14ac:dyDescent="0.15">
      <c r="A11" s="136"/>
      <c r="B11" s="139"/>
      <c r="C11" s="12" t="s">
        <v>358</v>
      </c>
      <c r="D11" s="8" t="s">
        <v>382</v>
      </c>
      <c r="E11" s="12" t="s">
        <v>403</v>
      </c>
      <c r="F11" s="5" t="s">
        <v>424</v>
      </c>
    </row>
    <row r="12" spans="1:6" ht="20.100000000000001" customHeight="1" x14ac:dyDescent="0.15">
      <c r="A12" s="136"/>
      <c r="B12" s="139"/>
      <c r="C12" s="12" t="s">
        <v>359</v>
      </c>
      <c r="D12" s="8" t="s">
        <v>383</v>
      </c>
      <c r="E12" s="12" t="s">
        <v>404</v>
      </c>
      <c r="F12" s="5" t="s">
        <v>427</v>
      </c>
    </row>
    <row r="13" spans="1:6" ht="20.100000000000001" customHeight="1" x14ac:dyDescent="0.15">
      <c r="A13" s="136"/>
      <c r="B13" s="139"/>
      <c r="C13" s="12" t="s">
        <v>360</v>
      </c>
      <c r="D13" s="8" t="s">
        <v>384</v>
      </c>
      <c r="E13" s="12" t="s">
        <v>405</v>
      </c>
      <c r="F13" s="5" t="s">
        <v>426</v>
      </c>
    </row>
    <row r="14" spans="1:6" ht="20.100000000000001" customHeight="1" x14ac:dyDescent="0.15">
      <c r="A14" s="136"/>
      <c r="B14" s="139"/>
      <c r="C14" s="12" t="s">
        <v>361</v>
      </c>
      <c r="D14" s="8" t="s">
        <v>385</v>
      </c>
      <c r="E14" s="12" t="s">
        <v>406</v>
      </c>
      <c r="F14" s="5" t="s">
        <v>428</v>
      </c>
    </row>
    <row r="15" spans="1:6" ht="20.100000000000001" customHeight="1" x14ac:dyDescent="0.15">
      <c r="A15" s="136"/>
      <c r="B15" s="139"/>
      <c r="C15" s="12" t="s">
        <v>362</v>
      </c>
      <c r="D15" s="8" t="s">
        <v>377</v>
      </c>
      <c r="E15" s="12" t="s">
        <v>407</v>
      </c>
      <c r="F15" s="5" t="s">
        <v>423</v>
      </c>
    </row>
    <row r="16" spans="1:6" ht="20.100000000000001" customHeight="1" x14ac:dyDescent="0.15">
      <c r="A16" s="136"/>
      <c r="B16" s="139"/>
      <c r="C16" s="12" t="s">
        <v>363</v>
      </c>
      <c r="D16" s="8" t="s">
        <v>386</v>
      </c>
      <c r="E16" s="12" t="s">
        <v>408</v>
      </c>
      <c r="F16" s="5" t="s">
        <v>429</v>
      </c>
    </row>
    <row r="17" spans="1:6" ht="20.100000000000001" customHeight="1" x14ac:dyDescent="0.15">
      <c r="A17" s="136"/>
      <c r="B17" s="139"/>
      <c r="C17" s="12" t="s">
        <v>364</v>
      </c>
      <c r="D17" s="8" t="s">
        <v>387</v>
      </c>
      <c r="E17" s="12" t="s">
        <v>409</v>
      </c>
      <c r="F17" s="5" t="s">
        <v>430</v>
      </c>
    </row>
    <row r="18" spans="1:6" ht="20.100000000000001" customHeight="1" x14ac:dyDescent="0.15">
      <c r="A18" s="136"/>
      <c r="B18" s="139"/>
      <c r="C18" s="12" t="s">
        <v>365</v>
      </c>
      <c r="D18" s="8" t="s">
        <v>388</v>
      </c>
      <c r="E18" s="12" t="s">
        <v>410</v>
      </c>
      <c r="F18" s="5" t="s">
        <v>426</v>
      </c>
    </row>
    <row r="19" spans="1:6" ht="20.100000000000001" customHeight="1" x14ac:dyDescent="0.15">
      <c r="A19" s="136"/>
      <c r="B19" s="139"/>
      <c r="C19" s="12" t="s">
        <v>366</v>
      </c>
      <c r="D19" s="8" t="s">
        <v>379</v>
      </c>
      <c r="E19" s="12" t="s">
        <v>411</v>
      </c>
      <c r="F19" s="5" t="s">
        <v>431</v>
      </c>
    </row>
    <row r="20" spans="1:6" ht="20.100000000000001" customHeight="1" x14ac:dyDescent="0.15">
      <c r="A20" s="136"/>
      <c r="B20" s="139"/>
      <c r="C20" s="12" t="s">
        <v>367</v>
      </c>
      <c r="D20" s="8" t="s">
        <v>389</v>
      </c>
      <c r="E20" s="12" t="s">
        <v>412</v>
      </c>
      <c r="F20" s="5" t="s">
        <v>429</v>
      </c>
    </row>
    <row r="21" spans="1:6" ht="20.100000000000001" customHeight="1" x14ac:dyDescent="0.15">
      <c r="A21" s="136"/>
      <c r="B21" s="139"/>
      <c r="C21" s="12" t="s">
        <v>368</v>
      </c>
      <c r="D21" s="8" t="s">
        <v>390</v>
      </c>
      <c r="E21" s="12" t="s">
        <v>413</v>
      </c>
      <c r="F21" s="5" t="s">
        <v>426</v>
      </c>
    </row>
    <row r="22" spans="1:6" ht="20.100000000000001" customHeight="1" thickBot="1" x14ac:dyDescent="0.2">
      <c r="A22" s="137"/>
      <c r="B22" s="140"/>
      <c r="C22" s="13" t="s">
        <v>369</v>
      </c>
      <c r="D22" s="9" t="s">
        <v>384</v>
      </c>
      <c r="E22" s="13" t="s">
        <v>414</v>
      </c>
      <c r="F22" s="7" t="s">
        <v>429</v>
      </c>
    </row>
    <row r="23" spans="1:6" ht="20.100000000000001" customHeight="1" x14ac:dyDescent="0.15">
      <c r="A23" s="135" t="s">
        <v>348</v>
      </c>
      <c r="B23" s="138">
        <v>1</v>
      </c>
      <c r="C23" s="14" t="s">
        <v>370</v>
      </c>
      <c r="D23" s="10" t="s">
        <v>391</v>
      </c>
      <c r="E23" s="14" t="s">
        <v>415</v>
      </c>
      <c r="F23" s="4" t="s">
        <v>426</v>
      </c>
    </row>
    <row r="24" spans="1:6" ht="20.100000000000001" customHeight="1" x14ac:dyDescent="0.15">
      <c r="A24" s="136"/>
      <c r="B24" s="139"/>
      <c r="C24" s="12" t="s">
        <v>371</v>
      </c>
      <c r="D24" s="8" t="s">
        <v>379</v>
      </c>
      <c r="E24" s="12" t="s">
        <v>416</v>
      </c>
      <c r="F24" s="5" t="s">
        <v>425</v>
      </c>
    </row>
    <row r="25" spans="1:6" ht="20.100000000000001" customHeight="1" x14ac:dyDescent="0.15">
      <c r="A25" s="136"/>
      <c r="B25" s="139"/>
      <c r="C25" s="12" t="s">
        <v>372</v>
      </c>
      <c r="D25" s="8" t="s">
        <v>392</v>
      </c>
      <c r="E25" s="12" t="s">
        <v>417</v>
      </c>
      <c r="F25" s="5" t="s">
        <v>424</v>
      </c>
    </row>
    <row r="26" spans="1:6" ht="20.100000000000001" customHeight="1" thickBot="1" x14ac:dyDescent="0.2">
      <c r="A26" s="137"/>
      <c r="B26" s="140"/>
      <c r="C26" s="13" t="s">
        <v>373</v>
      </c>
      <c r="D26" s="9" t="s">
        <v>393</v>
      </c>
      <c r="E26" s="13" t="s">
        <v>418</v>
      </c>
      <c r="F26" s="7" t="s">
        <v>432</v>
      </c>
    </row>
    <row r="27" spans="1:6" ht="20.100000000000001" customHeight="1" x14ac:dyDescent="0.15">
      <c r="A27" s="135" t="s">
        <v>436</v>
      </c>
      <c r="B27" s="138">
        <v>1</v>
      </c>
      <c r="C27" s="14" t="s">
        <v>437</v>
      </c>
      <c r="D27" s="10" t="s">
        <v>440</v>
      </c>
      <c r="E27" s="14" t="s">
        <v>443</v>
      </c>
      <c r="F27" s="4" t="s">
        <v>444</v>
      </c>
    </row>
    <row r="28" spans="1:6" ht="20.100000000000001" customHeight="1" thickBot="1" x14ac:dyDescent="0.2">
      <c r="A28" s="137"/>
      <c r="B28" s="140"/>
      <c r="C28" s="13" t="s">
        <v>419</v>
      </c>
      <c r="D28" s="9" t="s">
        <v>441</v>
      </c>
      <c r="E28" s="35"/>
      <c r="F28" s="36"/>
    </row>
    <row r="29" spans="1:6" ht="20.100000000000001" customHeight="1" thickBot="1" x14ac:dyDescent="0.2">
      <c r="A29" s="32" t="s">
        <v>438</v>
      </c>
      <c r="B29" s="39">
        <v>1</v>
      </c>
      <c r="C29" s="38" t="s">
        <v>439</v>
      </c>
      <c r="D29" s="34" t="s">
        <v>442</v>
      </c>
      <c r="E29" s="37"/>
      <c r="F29" s="33"/>
    </row>
    <row r="30" spans="1:6" x14ac:dyDescent="0.15">
      <c r="A30" s="28"/>
      <c r="B30" s="29"/>
      <c r="C30" s="30"/>
      <c r="D30" s="30"/>
      <c r="E30" s="30"/>
      <c r="F30" s="30"/>
    </row>
    <row r="31" spans="1:6" x14ac:dyDescent="0.15">
      <c r="A31" s="28"/>
      <c r="B31" s="29"/>
      <c r="C31" s="30"/>
      <c r="D31" s="30"/>
      <c r="E31" s="30"/>
      <c r="F31" s="30"/>
    </row>
    <row r="32" spans="1:6" x14ac:dyDescent="0.15">
      <c r="A32" s="28"/>
      <c r="B32" s="29"/>
      <c r="C32" s="30"/>
      <c r="D32" s="30"/>
      <c r="E32" s="30"/>
      <c r="F32" s="30"/>
    </row>
    <row r="33" spans="1:6" x14ac:dyDescent="0.15">
      <c r="A33" s="28"/>
      <c r="B33" s="29"/>
      <c r="C33" s="30"/>
      <c r="D33" s="30"/>
      <c r="E33" s="30"/>
      <c r="F33" s="30"/>
    </row>
    <row r="34" spans="1:6" x14ac:dyDescent="0.15">
      <c r="A34" s="28"/>
      <c r="B34" s="29"/>
      <c r="C34" s="30"/>
      <c r="D34" s="30"/>
      <c r="E34" s="30"/>
      <c r="F34" s="30"/>
    </row>
    <row r="35" spans="1:6" x14ac:dyDescent="0.15">
      <c r="A35" s="28"/>
      <c r="B35" s="29"/>
      <c r="C35" s="30"/>
      <c r="D35" s="30"/>
      <c r="E35" s="30"/>
      <c r="F35" s="30"/>
    </row>
    <row r="36" spans="1:6" x14ac:dyDescent="0.15">
      <c r="A36" s="28"/>
      <c r="B36" s="29"/>
      <c r="C36" s="30"/>
      <c r="D36" s="30"/>
      <c r="E36" s="30"/>
      <c r="F36" s="30"/>
    </row>
    <row r="37" spans="1:6" x14ac:dyDescent="0.15">
      <c r="A37" s="28"/>
      <c r="B37" s="29"/>
      <c r="C37" s="30"/>
      <c r="D37" s="30"/>
      <c r="E37" s="30"/>
      <c r="F37" s="30"/>
    </row>
    <row r="38" spans="1:6" x14ac:dyDescent="0.15">
      <c r="A38" s="28"/>
      <c r="B38" s="29"/>
      <c r="C38" s="30"/>
      <c r="D38" s="30"/>
      <c r="E38" s="30"/>
      <c r="F38" s="30"/>
    </row>
    <row r="39" spans="1:6" x14ac:dyDescent="0.15">
      <c r="A39" s="28"/>
      <c r="B39" s="29"/>
      <c r="C39" s="30"/>
      <c r="D39" s="30"/>
      <c r="E39" s="30"/>
      <c r="F39" s="30"/>
    </row>
  </sheetData>
  <mergeCells count="8">
    <mergeCell ref="A2:A6"/>
    <mergeCell ref="A7:A22"/>
    <mergeCell ref="A23:A26"/>
    <mergeCell ref="A27:A28"/>
    <mergeCell ref="B2:B6"/>
    <mergeCell ref="B7:B22"/>
    <mergeCell ref="B23:B26"/>
    <mergeCell ref="B27:B28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K128" sqref="K128"/>
    </sheetView>
  </sheetViews>
  <sheetFormatPr defaultRowHeight="14.25" x14ac:dyDescent="0.15"/>
  <cols>
    <col min="1" max="1" width="31.5703125" style="24" bestFit="1" customWidth="1"/>
    <col min="2" max="2" width="26.42578125" style="24" bestFit="1" customWidth="1"/>
    <col min="3" max="3" width="11" style="24" bestFit="1" customWidth="1"/>
    <col min="4" max="4" width="8.5703125" style="24" bestFit="1" customWidth="1"/>
    <col min="5" max="252" width="9.140625" style="24"/>
    <col min="253" max="253" width="25.7109375" style="24" bestFit="1" customWidth="1"/>
    <col min="254" max="254" width="32" style="24" bestFit="1" customWidth="1"/>
    <col min="255" max="255" width="6.140625" style="24" bestFit="1" customWidth="1"/>
    <col min="256" max="256" width="18.28515625" style="24" bestFit="1" customWidth="1"/>
    <col min="257" max="257" width="24.7109375" style="24" bestFit="1" customWidth="1"/>
    <col min="258" max="258" width="9.140625" style="24"/>
    <col min="259" max="259" width="9.85546875" style="24" bestFit="1" customWidth="1"/>
    <col min="260" max="260" width="7.28515625" style="24" bestFit="1" customWidth="1"/>
    <col min="261" max="508" width="9.140625" style="24"/>
    <col min="509" max="509" width="25.7109375" style="24" bestFit="1" customWidth="1"/>
    <col min="510" max="510" width="32" style="24" bestFit="1" customWidth="1"/>
    <col min="511" max="511" width="6.140625" style="24" bestFit="1" customWidth="1"/>
    <col min="512" max="512" width="18.28515625" style="24" bestFit="1" customWidth="1"/>
    <col min="513" max="513" width="24.7109375" style="24" bestFit="1" customWidth="1"/>
    <col min="514" max="514" width="9.140625" style="24"/>
    <col min="515" max="515" width="9.85546875" style="24" bestFit="1" customWidth="1"/>
    <col min="516" max="516" width="7.28515625" style="24" bestFit="1" customWidth="1"/>
    <col min="517" max="764" width="9.140625" style="24"/>
    <col min="765" max="765" width="25.7109375" style="24" bestFit="1" customWidth="1"/>
    <col min="766" max="766" width="32" style="24" bestFit="1" customWidth="1"/>
    <col min="767" max="767" width="6.140625" style="24" bestFit="1" customWidth="1"/>
    <col min="768" max="768" width="18.28515625" style="24" bestFit="1" customWidth="1"/>
    <col min="769" max="769" width="24.7109375" style="24" bestFit="1" customWidth="1"/>
    <col min="770" max="770" width="9.140625" style="24"/>
    <col min="771" max="771" width="9.85546875" style="24" bestFit="1" customWidth="1"/>
    <col min="772" max="772" width="7.28515625" style="24" bestFit="1" customWidth="1"/>
    <col min="773" max="1020" width="9.140625" style="24"/>
    <col min="1021" max="1021" width="25.7109375" style="24" bestFit="1" customWidth="1"/>
    <col min="1022" max="1022" width="32" style="24" bestFit="1" customWidth="1"/>
    <col min="1023" max="1023" width="6.140625" style="24" bestFit="1" customWidth="1"/>
    <col min="1024" max="1024" width="18.28515625" style="24" bestFit="1" customWidth="1"/>
    <col min="1025" max="1025" width="24.7109375" style="24" bestFit="1" customWidth="1"/>
    <col min="1026" max="1026" width="9.140625" style="24"/>
    <col min="1027" max="1027" width="9.85546875" style="24" bestFit="1" customWidth="1"/>
    <col min="1028" max="1028" width="7.28515625" style="24" bestFit="1" customWidth="1"/>
    <col min="1029" max="1276" width="9.140625" style="24"/>
    <col min="1277" max="1277" width="25.7109375" style="24" bestFit="1" customWidth="1"/>
    <col min="1278" max="1278" width="32" style="24" bestFit="1" customWidth="1"/>
    <col min="1279" max="1279" width="6.140625" style="24" bestFit="1" customWidth="1"/>
    <col min="1280" max="1280" width="18.28515625" style="24" bestFit="1" customWidth="1"/>
    <col min="1281" max="1281" width="24.7109375" style="24" bestFit="1" customWidth="1"/>
    <col min="1282" max="1282" width="9.140625" style="24"/>
    <col min="1283" max="1283" width="9.85546875" style="24" bestFit="1" customWidth="1"/>
    <col min="1284" max="1284" width="7.28515625" style="24" bestFit="1" customWidth="1"/>
    <col min="1285" max="1532" width="9.140625" style="24"/>
    <col min="1533" max="1533" width="25.7109375" style="24" bestFit="1" customWidth="1"/>
    <col min="1534" max="1534" width="32" style="24" bestFit="1" customWidth="1"/>
    <col min="1535" max="1535" width="6.140625" style="24" bestFit="1" customWidth="1"/>
    <col min="1536" max="1536" width="18.28515625" style="24" bestFit="1" customWidth="1"/>
    <col min="1537" max="1537" width="24.7109375" style="24" bestFit="1" customWidth="1"/>
    <col min="1538" max="1538" width="9.140625" style="24"/>
    <col min="1539" max="1539" width="9.85546875" style="24" bestFit="1" customWidth="1"/>
    <col min="1540" max="1540" width="7.28515625" style="24" bestFit="1" customWidth="1"/>
    <col min="1541" max="1788" width="9.140625" style="24"/>
    <col min="1789" max="1789" width="25.7109375" style="24" bestFit="1" customWidth="1"/>
    <col min="1790" max="1790" width="32" style="24" bestFit="1" customWidth="1"/>
    <col min="1791" max="1791" width="6.140625" style="24" bestFit="1" customWidth="1"/>
    <col min="1792" max="1792" width="18.28515625" style="24" bestFit="1" customWidth="1"/>
    <col min="1793" max="1793" width="24.7109375" style="24" bestFit="1" customWidth="1"/>
    <col min="1794" max="1794" width="9.140625" style="24"/>
    <col min="1795" max="1795" width="9.85546875" style="24" bestFit="1" customWidth="1"/>
    <col min="1796" max="1796" width="7.28515625" style="24" bestFit="1" customWidth="1"/>
    <col min="1797" max="2044" width="9.140625" style="24"/>
    <col min="2045" max="2045" width="25.7109375" style="24" bestFit="1" customWidth="1"/>
    <col min="2046" max="2046" width="32" style="24" bestFit="1" customWidth="1"/>
    <col min="2047" max="2047" width="6.140625" style="24" bestFit="1" customWidth="1"/>
    <col min="2048" max="2048" width="18.28515625" style="24" bestFit="1" customWidth="1"/>
    <col min="2049" max="2049" width="24.7109375" style="24" bestFit="1" customWidth="1"/>
    <col min="2050" max="2050" width="9.140625" style="24"/>
    <col min="2051" max="2051" width="9.85546875" style="24" bestFit="1" customWidth="1"/>
    <col min="2052" max="2052" width="7.28515625" style="24" bestFit="1" customWidth="1"/>
    <col min="2053" max="2300" width="9.140625" style="24"/>
    <col min="2301" max="2301" width="25.7109375" style="24" bestFit="1" customWidth="1"/>
    <col min="2302" max="2302" width="32" style="24" bestFit="1" customWidth="1"/>
    <col min="2303" max="2303" width="6.140625" style="24" bestFit="1" customWidth="1"/>
    <col min="2304" max="2304" width="18.28515625" style="24" bestFit="1" customWidth="1"/>
    <col min="2305" max="2305" width="24.7109375" style="24" bestFit="1" customWidth="1"/>
    <col min="2306" max="2306" width="9.140625" style="24"/>
    <col min="2307" max="2307" width="9.85546875" style="24" bestFit="1" customWidth="1"/>
    <col min="2308" max="2308" width="7.28515625" style="24" bestFit="1" customWidth="1"/>
    <col min="2309" max="2556" width="9.140625" style="24"/>
    <col min="2557" max="2557" width="25.7109375" style="24" bestFit="1" customWidth="1"/>
    <col min="2558" max="2558" width="32" style="24" bestFit="1" customWidth="1"/>
    <col min="2559" max="2559" width="6.140625" style="24" bestFit="1" customWidth="1"/>
    <col min="2560" max="2560" width="18.28515625" style="24" bestFit="1" customWidth="1"/>
    <col min="2561" max="2561" width="24.7109375" style="24" bestFit="1" customWidth="1"/>
    <col min="2562" max="2562" width="9.140625" style="24"/>
    <col min="2563" max="2563" width="9.85546875" style="24" bestFit="1" customWidth="1"/>
    <col min="2564" max="2564" width="7.28515625" style="24" bestFit="1" customWidth="1"/>
    <col min="2565" max="2812" width="9.140625" style="24"/>
    <col min="2813" max="2813" width="25.7109375" style="24" bestFit="1" customWidth="1"/>
    <col min="2814" max="2814" width="32" style="24" bestFit="1" customWidth="1"/>
    <col min="2815" max="2815" width="6.140625" style="24" bestFit="1" customWidth="1"/>
    <col min="2816" max="2816" width="18.28515625" style="24" bestFit="1" customWidth="1"/>
    <col min="2817" max="2817" width="24.7109375" style="24" bestFit="1" customWidth="1"/>
    <col min="2818" max="2818" width="9.140625" style="24"/>
    <col min="2819" max="2819" width="9.85546875" style="24" bestFit="1" customWidth="1"/>
    <col min="2820" max="2820" width="7.28515625" style="24" bestFit="1" customWidth="1"/>
    <col min="2821" max="3068" width="9.140625" style="24"/>
    <col min="3069" max="3069" width="25.7109375" style="24" bestFit="1" customWidth="1"/>
    <col min="3070" max="3070" width="32" style="24" bestFit="1" customWidth="1"/>
    <col min="3071" max="3071" width="6.140625" style="24" bestFit="1" customWidth="1"/>
    <col min="3072" max="3072" width="18.28515625" style="24" bestFit="1" customWidth="1"/>
    <col min="3073" max="3073" width="24.7109375" style="24" bestFit="1" customWidth="1"/>
    <col min="3074" max="3074" width="9.140625" style="24"/>
    <col min="3075" max="3075" width="9.85546875" style="24" bestFit="1" customWidth="1"/>
    <col min="3076" max="3076" width="7.28515625" style="24" bestFit="1" customWidth="1"/>
    <col min="3077" max="3324" width="9.140625" style="24"/>
    <col min="3325" max="3325" width="25.7109375" style="24" bestFit="1" customWidth="1"/>
    <col min="3326" max="3326" width="32" style="24" bestFit="1" customWidth="1"/>
    <col min="3327" max="3327" width="6.140625" style="24" bestFit="1" customWidth="1"/>
    <col min="3328" max="3328" width="18.28515625" style="24" bestFit="1" customWidth="1"/>
    <col min="3329" max="3329" width="24.7109375" style="24" bestFit="1" customWidth="1"/>
    <col min="3330" max="3330" width="9.140625" style="24"/>
    <col min="3331" max="3331" width="9.85546875" style="24" bestFit="1" customWidth="1"/>
    <col min="3332" max="3332" width="7.28515625" style="24" bestFit="1" customWidth="1"/>
    <col min="3333" max="3580" width="9.140625" style="24"/>
    <col min="3581" max="3581" width="25.7109375" style="24" bestFit="1" customWidth="1"/>
    <col min="3582" max="3582" width="32" style="24" bestFit="1" customWidth="1"/>
    <col min="3583" max="3583" width="6.140625" style="24" bestFit="1" customWidth="1"/>
    <col min="3584" max="3584" width="18.28515625" style="24" bestFit="1" customWidth="1"/>
    <col min="3585" max="3585" width="24.7109375" style="24" bestFit="1" customWidth="1"/>
    <col min="3586" max="3586" width="9.140625" style="24"/>
    <col min="3587" max="3587" width="9.85546875" style="24" bestFit="1" customWidth="1"/>
    <col min="3588" max="3588" width="7.28515625" style="24" bestFit="1" customWidth="1"/>
    <col min="3589" max="3836" width="9.140625" style="24"/>
    <col min="3837" max="3837" width="25.7109375" style="24" bestFit="1" customWidth="1"/>
    <col min="3838" max="3838" width="32" style="24" bestFit="1" customWidth="1"/>
    <col min="3839" max="3839" width="6.140625" style="24" bestFit="1" customWidth="1"/>
    <col min="3840" max="3840" width="18.28515625" style="24" bestFit="1" customWidth="1"/>
    <col min="3841" max="3841" width="24.7109375" style="24" bestFit="1" customWidth="1"/>
    <col min="3842" max="3842" width="9.140625" style="24"/>
    <col min="3843" max="3843" width="9.85546875" style="24" bestFit="1" customWidth="1"/>
    <col min="3844" max="3844" width="7.28515625" style="24" bestFit="1" customWidth="1"/>
    <col min="3845" max="4092" width="9.140625" style="24"/>
    <col min="4093" max="4093" width="25.7109375" style="24" bestFit="1" customWidth="1"/>
    <col min="4094" max="4094" width="32" style="24" bestFit="1" customWidth="1"/>
    <col min="4095" max="4095" width="6.140625" style="24" bestFit="1" customWidth="1"/>
    <col min="4096" max="4096" width="18.28515625" style="24" bestFit="1" customWidth="1"/>
    <col min="4097" max="4097" width="24.7109375" style="24" bestFit="1" customWidth="1"/>
    <col min="4098" max="4098" width="9.140625" style="24"/>
    <col min="4099" max="4099" width="9.85546875" style="24" bestFit="1" customWidth="1"/>
    <col min="4100" max="4100" width="7.28515625" style="24" bestFit="1" customWidth="1"/>
    <col min="4101" max="4348" width="9.140625" style="24"/>
    <col min="4349" max="4349" width="25.7109375" style="24" bestFit="1" customWidth="1"/>
    <col min="4350" max="4350" width="32" style="24" bestFit="1" customWidth="1"/>
    <col min="4351" max="4351" width="6.140625" style="24" bestFit="1" customWidth="1"/>
    <col min="4352" max="4352" width="18.28515625" style="24" bestFit="1" customWidth="1"/>
    <col min="4353" max="4353" width="24.7109375" style="24" bestFit="1" customWidth="1"/>
    <col min="4354" max="4354" width="9.140625" style="24"/>
    <col min="4355" max="4355" width="9.85546875" style="24" bestFit="1" customWidth="1"/>
    <col min="4356" max="4356" width="7.28515625" style="24" bestFit="1" customWidth="1"/>
    <col min="4357" max="4604" width="9.140625" style="24"/>
    <col min="4605" max="4605" width="25.7109375" style="24" bestFit="1" customWidth="1"/>
    <col min="4606" max="4606" width="32" style="24" bestFit="1" customWidth="1"/>
    <col min="4607" max="4607" width="6.140625" style="24" bestFit="1" customWidth="1"/>
    <col min="4608" max="4608" width="18.28515625" style="24" bestFit="1" customWidth="1"/>
    <col min="4609" max="4609" width="24.7109375" style="24" bestFit="1" customWidth="1"/>
    <col min="4610" max="4610" width="9.140625" style="24"/>
    <col min="4611" max="4611" width="9.85546875" style="24" bestFit="1" customWidth="1"/>
    <col min="4612" max="4612" width="7.28515625" style="24" bestFit="1" customWidth="1"/>
    <col min="4613" max="4860" width="9.140625" style="24"/>
    <col min="4861" max="4861" width="25.7109375" style="24" bestFit="1" customWidth="1"/>
    <col min="4862" max="4862" width="32" style="24" bestFit="1" customWidth="1"/>
    <col min="4863" max="4863" width="6.140625" style="24" bestFit="1" customWidth="1"/>
    <col min="4864" max="4864" width="18.28515625" style="24" bestFit="1" customWidth="1"/>
    <col min="4865" max="4865" width="24.7109375" style="24" bestFit="1" customWidth="1"/>
    <col min="4866" max="4866" width="9.140625" style="24"/>
    <col min="4867" max="4867" width="9.85546875" style="24" bestFit="1" customWidth="1"/>
    <col min="4868" max="4868" width="7.28515625" style="24" bestFit="1" customWidth="1"/>
    <col min="4869" max="5116" width="9.140625" style="24"/>
    <col min="5117" max="5117" width="25.7109375" style="24" bestFit="1" customWidth="1"/>
    <col min="5118" max="5118" width="32" style="24" bestFit="1" customWidth="1"/>
    <col min="5119" max="5119" width="6.140625" style="24" bestFit="1" customWidth="1"/>
    <col min="5120" max="5120" width="18.28515625" style="24" bestFit="1" customWidth="1"/>
    <col min="5121" max="5121" width="24.7109375" style="24" bestFit="1" customWidth="1"/>
    <col min="5122" max="5122" width="9.140625" style="24"/>
    <col min="5123" max="5123" width="9.85546875" style="24" bestFit="1" customWidth="1"/>
    <col min="5124" max="5124" width="7.28515625" style="24" bestFit="1" customWidth="1"/>
    <col min="5125" max="5372" width="9.140625" style="24"/>
    <col min="5373" max="5373" width="25.7109375" style="24" bestFit="1" customWidth="1"/>
    <col min="5374" max="5374" width="32" style="24" bestFit="1" customWidth="1"/>
    <col min="5375" max="5375" width="6.140625" style="24" bestFit="1" customWidth="1"/>
    <col min="5376" max="5376" width="18.28515625" style="24" bestFit="1" customWidth="1"/>
    <col min="5377" max="5377" width="24.7109375" style="24" bestFit="1" customWidth="1"/>
    <col min="5378" max="5378" width="9.140625" style="24"/>
    <col min="5379" max="5379" width="9.85546875" style="24" bestFit="1" customWidth="1"/>
    <col min="5380" max="5380" width="7.28515625" style="24" bestFit="1" customWidth="1"/>
    <col min="5381" max="5628" width="9.140625" style="24"/>
    <col min="5629" max="5629" width="25.7109375" style="24" bestFit="1" customWidth="1"/>
    <col min="5630" max="5630" width="32" style="24" bestFit="1" customWidth="1"/>
    <col min="5631" max="5631" width="6.140625" style="24" bestFit="1" customWidth="1"/>
    <col min="5632" max="5632" width="18.28515625" style="24" bestFit="1" customWidth="1"/>
    <col min="5633" max="5633" width="24.7109375" style="24" bestFit="1" customWidth="1"/>
    <col min="5634" max="5634" width="9.140625" style="24"/>
    <col min="5635" max="5635" width="9.85546875" style="24" bestFit="1" customWidth="1"/>
    <col min="5636" max="5636" width="7.28515625" style="24" bestFit="1" customWidth="1"/>
    <col min="5637" max="5884" width="9.140625" style="24"/>
    <col min="5885" max="5885" width="25.7109375" style="24" bestFit="1" customWidth="1"/>
    <col min="5886" max="5886" width="32" style="24" bestFit="1" customWidth="1"/>
    <col min="5887" max="5887" width="6.140625" style="24" bestFit="1" customWidth="1"/>
    <col min="5888" max="5888" width="18.28515625" style="24" bestFit="1" customWidth="1"/>
    <col min="5889" max="5889" width="24.7109375" style="24" bestFit="1" customWidth="1"/>
    <col min="5890" max="5890" width="9.140625" style="24"/>
    <col min="5891" max="5891" width="9.85546875" style="24" bestFit="1" customWidth="1"/>
    <col min="5892" max="5892" width="7.28515625" style="24" bestFit="1" customWidth="1"/>
    <col min="5893" max="6140" width="9.140625" style="24"/>
    <col min="6141" max="6141" width="25.7109375" style="24" bestFit="1" customWidth="1"/>
    <col min="6142" max="6142" width="32" style="24" bestFit="1" customWidth="1"/>
    <col min="6143" max="6143" width="6.140625" style="24" bestFit="1" customWidth="1"/>
    <col min="6144" max="6144" width="18.28515625" style="24" bestFit="1" customWidth="1"/>
    <col min="6145" max="6145" width="24.7109375" style="24" bestFit="1" customWidth="1"/>
    <col min="6146" max="6146" width="9.140625" style="24"/>
    <col min="6147" max="6147" width="9.85546875" style="24" bestFit="1" customWidth="1"/>
    <col min="6148" max="6148" width="7.28515625" style="24" bestFit="1" customWidth="1"/>
    <col min="6149" max="6396" width="9.140625" style="24"/>
    <col min="6397" max="6397" width="25.7109375" style="24" bestFit="1" customWidth="1"/>
    <col min="6398" max="6398" width="32" style="24" bestFit="1" customWidth="1"/>
    <col min="6399" max="6399" width="6.140625" style="24" bestFit="1" customWidth="1"/>
    <col min="6400" max="6400" width="18.28515625" style="24" bestFit="1" customWidth="1"/>
    <col min="6401" max="6401" width="24.7109375" style="24" bestFit="1" customWidth="1"/>
    <col min="6402" max="6402" width="9.140625" style="24"/>
    <col min="6403" max="6403" width="9.85546875" style="24" bestFit="1" customWidth="1"/>
    <col min="6404" max="6404" width="7.28515625" style="24" bestFit="1" customWidth="1"/>
    <col min="6405" max="6652" width="9.140625" style="24"/>
    <col min="6653" max="6653" width="25.7109375" style="24" bestFit="1" customWidth="1"/>
    <col min="6654" max="6654" width="32" style="24" bestFit="1" customWidth="1"/>
    <col min="6655" max="6655" width="6.140625" style="24" bestFit="1" customWidth="1"/>
    <col min="6656" max="6656" width="18.28515625" style="24" bestFit="1" customWidth="1"/>
    <col min="6657" max="6657" width="24.7109375" style="24" bestFit="1" customWidth="1"/>
    <col min="6658" max="6658" width="9.140625" style="24"/>
    <col min="6659" max="6659" width="9.85546875" style="24" bestFit="1" customWidth="1"/>
    <col min="6660" max="6660" width="7.28515625" style="24" bestFit="1" customWidth="1"/>
    <col min="6661" max="6908" width="9.140625" style="24"/>
    <col min="6909" max="6909" width="25.7109375" style="24" bestFit="1" customWidth="1"/>
    <col min="6910" max="6910" width="32" style="24" bestFit="1" customWidth="1"/>
    <col min="6911" max="6911" width="6.140625" style="24" bestFit="1" customWidth="1"/>
    <col min="6912" max="6912" width="18.28515625" style="24" bestFit="1" customWidth="1"/>
    <col min="6913" max="6913" width="24.7109375" style="24" bestFit="1" customWidth="1"/>
    <col min="6914" max="6914" width="9.140625" style="24"/>
    <col min="6915" max="6915" width="9.85546875" style="24" bestFit="1" customWidth="1"/>
    <col min="6916" max="6916" width="7.28515625" style="24" bestFit="1" customWidth="1"/>
    <col min="6917" max="7164" width="9.140625" style="24"/>
    <col min="7165" max="7165" width="25.7109375" style="24" bestFit="1" customWidth="1"/>
    <col min="7166" max="7166" width="32" style="24" bestFit="1" customWidth="1"/>
    <col min="7167" max="7167" width="6.140625" style="24" bestFit="1" customWidth="1"/>
    <col min="7168" max="7168" width="18.28515625" style="24" bestFit="1" customWidth="1"/>
    <col min="7169" max="7169" width="24.7109375" style="24" bestFit="1" customWidth="1"/>
    <col min="7170" max="7170" width="9.140625" style="24"/>
    <col min="7171" max="7171" width="9.85546875" style="24" bestFit="1" customWidth="1"/>
    <col min="7172" max="7172" width="7.28515625" style="24" bestFit="1" customWidth="1"/>
    <col min="7173" max="7420" width="9.140625" style="24"/>
    <col min="7421" max="7421" width="25.7109375" style="24" bestFit="1" customWidth="1"/>
    <col min="7422" max="7422" width="32" style="24" bestFit="1" customWidth="1"/>
    <col min="7423" max="7423" width="6.140625" style="24" bestFit="1" customWidth="1"/>
    <col min="7424" max="7424" width="18.28515625" style="24" bestFit="1" customWidth="1"/>
    <col min="7425" max="7425" width="24.7109375" style="24" bestFit="1" customWidth="1"/>
    <col min="7426" max="7426" width="9.140625" style="24"/>
    <col min="7427" max="7427" width="9.85546875" style="24" bestFit="1" customWidth="1"/>
    <col min="7428" max="7428" width="7.28515625" style="24" bestFit="1" customWidth="1"/>
    <col min="7429" max="7676" width="9.140625" style="24"/>
    <col min="7677" max="7677" width="25.7109375" style="24" bestFit="1" customWidth="1"/>
    <col min="7678" max="7678" width="32" style="24" bestFit="1" customWidth="1"/>
    <col min="7679" max="7679" width="6.140625" style="24" bestFit="1" customWidth="1"/>
    <col min="7680" max="7680" width="18.28515625" style="24" bestFit="1" customWidth="1"/>
    <col min="7681" max="7681" width="24.7109375" style="24" bestFit="1" customWidth="1"/>
    <col min="7682" max="7682" width="9.140625" style="24"/>
    <col min="7683" max="7683" width="9.85546875" style="24" bestFit="1" customWidth="1"/>
    <col min="7684" max="7684" width="7.28515625" style="24" bestFit="1" customWidth="1"/>
    <col min="7685" max="7932" width="9.140625" style="24"/>
    <col min="7933" max="7933" width="25.7109375" style="24" bestFit="1" customWidth="1"/>
    <col min="7934" max="7934" width="32" style="24" bestFit="1" customWidth="1"/>
    <col min="7935" max="7935" width="6.140625" style="24" bestFit="1" customWidth="1"/>
    <col min="7936" max="7936" width="18.28515625" style="24" bestFit="1" customWidth="1"/>
    <col min="7937" max="7937" width="24.7109375" style="24" bestFit="1" customWidth="1"/>
    <col min="7938" max="7938" width="9.140625" style="24"/>
    <col min="7939" max="7939" width="9.85546875" style="24" bestFit="1" customWidth="1"/>
    <col min="7940" max="7940" width="7.28515625" style="24" bestFit="1" customWidth="1"/>
    <col min="7941" max="8188" width="9.140625" style="24"/>
    <col min="8189" max="8189" width="25.7109375" style="24" bestFit="1" customWidth="1"/>
    <col min="8190" max="8190" width="32" style="24" bestFit="1" customWidth="1"/>
    <col min="8191" max="8191" width="6.140625" style="24" bestFit="1" customWidth="1"/>
    <col min="8192" max="8192" width="18.28515625" style="24" bestFit="1" customWidth="1"/>
    <col min="8193" max="8193" width="24.7109375" style="24" bestFit="1" customWidth="1"/>
    <col min="8194" max="8194" width="9.140625" style="24"/>
    <col min="8195" max="8195" width="9.85546875" style="24" bestFit="1" customWidth="1"/>
    <col min="8196" max="8196" width="7.28515625" style="24" bestFit="1" customWidth="1"/>
    <col min="8197" max="8444" width="9.140625" style="24"/>
    <col min="8445" max="8445" width="25.7109375" style="24" bestFit="1" customWidth="1"/>
    <col min="8446" max="8446" width="32" style="24" bestFit="1" customWidth="1"/>
    <col min="8447" max="8447" width="6.140625" style="24" bestFit="1" customWidth="1"/>
    <col min="8448" max="8448" width="18.28515625" style="24" bestFit="1" customWidth="1"/>
    <col min="8449" max="8449" width="24.7109375" style="24" bestFit="1" customWidth="1"/>
    <col min="8450" max="8450" width="9.140625" style="24"/>
    <col min="8451" max="8451" width="9.85546875" style="24" bestFit="1" customWidth="1"/>
    <col min="8452" max="8452" width="7.28515625" style="24" bestFit="1" customWidth="1"/>
    <col min="8453" max="8700" width="9.140625" style="24"/>
    <col min="8701" max="8701" width="25.7109375" style="24" bestFit="1" customWidth="1"/>
    <col min="8702" max="8702" width="32" style="24" bestFit="1" customWidth="1"/>
    <col min="8703" max="8703" width="6.140625" style="24" bestFit="1" customWidth="1"/>
    <col min="8704" max="8704" width="18.28515625" style="24" bestFit="1" customWidth="1"/>
    <col min="8705" max="8705" width="24.7109375" style="24" bestFit="1" customWidth="1"/>
    <col min="8706" max="8706" width="9.140625" style="24"/>
    <col min="8707" max="8707" width="9.85546875" style="24" bestFit="1" customWidth="1"/>
    <col min="8708" max="8708" width="7.28515625" style="24" bestFit="1" customWidth="1"/>
    <col min="8709" max="8956" width="9.140625" style="24"/>
    <col min="8957" max="8957" width="25.7109375" style="24" bestFit="1" customWidth="1"/>
    <col min="8958" max="8958" width="32" style="24" bestFit="1" customWidth="1"/>
    <col min="8959" max="8959" width="6.140625" style="24" bestFit="1" customWidth="1"/>
    <col min="8960" max="8960" width="18.28515625" style="24" bestFit="1" customWidth="1"/>
    <col min="8961" max="8961" width="24.7109375" style="24" bestFit="1" customWidth="1"/>
    <col min="8962" max="8962" width="9.140625" style="24"/>
    <col min="8963" max="8963" width="9.85546875" style="24" bestFit="1" customWidth="1"/>
    <col min="8964" max="8964" width="7.28515625" style="24" bestFit="1" customWidth="1"/>
    <col min="8965" max="9212" width="9.140625" style="24"/>
    <col min="9213" max="9213" width="25.7109375" style="24" bestFit="1" customWidth="1"/>
    <col min="9214" max="9214" width="32" style="24" bestFit="1" customWidth="1"/>
    <col min="9215" max="9215" width="6.140625" style="24" bestFit="1" customWidth="1"/>
    <col min="9216" max="9216" width="18.28515625" style="24" bestFit="1" customWidth="1"/>
    <col min="9217" max="9217" width="24.7109375" style="24" bestFit="1" customWidth="1"/>
    <col min="9218" max="9218" width="9.140625" style="24"/>
    <col min="9219" max="9219" width="9.85546875" style="24" bestFit="1" customWidth="1"/>
    <col min="9220" max="9220" width="7.28515625" style="24" bestFit="1" customWidth="1"/>
    <col min="9221" max="9468" width="9.140625" style="24"/>
    <col min="9469" max="9469" width="25.7109375" style="24" bestFit="1" customWidth="1"/>
    <col min="9470" max="9470" width="32" style="24" bestFit="1" customWidth="1"/>
    <col min="9471" max="9471" width="6.140625" style="24" bestFit="1" customWidth="1"/>
    <col min="9472" max="9472" width="18.28515625" style="24" bestFit="1" customWidth="1"/>
    <col min="9473" max="9473" width="24.7109375" style="24" bestFit="1" customWidth="1"/>
    <col min="9474" max="9474" width="9.140625" style="24"/>
    <col min="9475" max="9475" width="9.85546875" style="24" bestFit="1" customWidth="1"/>
    <col min="9476" max="9476" width="7.28515625" style="24" bestFit="1" customWidth="1"/>
    <col min="9477" max="9724" width="9.140625" style="24"/>
    <col min="9725" max="9725" width="25.7109375" style="24" bestFit="1" customWidth="1"/>
    <col min="9726" max="9726" width="32" style="24" bestFit="1" customWidth="1"/>
    <col min="9727" max="9727" width="6.140625" style="24" bestFit="1" customWidth="1"/>
    <col min="9728" max="9728" width="18.28515625" style="24" bestFit="1" customWidth="1"/>
    <col min="9729" max="9729" width="24.7109375" style="24" bestFit="1" customWidth="1"/>
    <col min="9730" max="9730" width="9.140625" style="24"/>
    <col min="9731" max="9731" width="9.85546875" style="24" bestFit="1" customWidth="1"/>
    <col min="9732" max="9732" width="7.28515625" style="24" bestFit="1" customWidth="1"/>
    <col min="9733" max="9980" width="9.140625" style="24"/>
    <col min="9981" max="9981" width="25.7109375" style="24" bestFit="1" customWidth="1"/>
    <col min="9982" max="9982" width="32" style="24" bestFit="1" customWidth="1"/>
    <col min="9983" max="9983" width="6.140625" style="24" bestFit="1" customWidth="1"/>
    <col min="9984" max="9984" width="18.28515625" style="24" bestFit="1" customWidth="1"/>
    <col min="9985" max="9985" width="24.7109375" style="24" bestFit="1" customWidth="1"/>
    <col min="9986" max="9986" width="9.140625" style="24"/>
    <col min="9987" max="9987" width="9.85546875" style="24" bestFit="1" customWidth="1"/>
    <col min="9988" max="9988" width="7.28515625" style="24" bestFit="1" customWidth="1"/>
    <col min="9989" max="10236" width="9.140625" style="24"/>
    <col min="10237" max="10237" width="25.7109375" style="24" bestFit="1" customWidth="1"/>
    <col min="10238" max="10238" width="32" style="24" bestFit="1" customWidth="1"/>
    <col min="10239" max="10239" width="6.140625" style="24" bestFit="1" customWidth="1"/>
    <col min="10240" max="10240" width="18.28515625" style="24" bestFit="1" customWidth="1"/>
    <col min="10241" max="10241" width="24.7109375" style="24" bestFit="1" customWidth="1"/>
    <col min="10242" max="10242" width="9.140625" style="24"/>
    <col min="10243" max="10243" width="9.85546875" style="24" bestFit="1" customWidth="1"/>
    <col min="10244" max="10244" width="7.28515625" style="24" bestFit="1" customWidth="1"/>
    <col min="10245" max="10492" width="9.140625" style="24"/>
    <col min="10493" max="10493" width="25.7109375" style="24" bestFit="1" customWidth="1"/>
    <col min="10494" max="10494" width="32" style="24" bestFit="1" customWidth="1"/>
    <col min="10495" max="10495" width="6.140625" style="24" bestFit="1" customWidth="1"/>
    <col min="10496" max="10496" width="18.28515625" style="24" bestFit="1" customWidth="1"/>
    <col min="10497" max="10497" width="24.7109375" style="24" bestFit="1" customWidth="1"/>
    <col min="10498" max="10498" width="9.140625" style="24"/>
    <col min="10499" max="10499" width="9.85546875" style="24" bestFit="1" customWidth="1"/>
    <col min="10500" max="10500" width="7.28515625" style="24" bestFit="1" customWidth="1"/>
    <col min="10501" max="10748" width="9.140625" style="24"/>
    <col min="10749" max="10749" width="25.7109375" style="24" bestFit="1" customWidth="1"/>
    <col min="10750" max="10750" width="32" style="24" bestFit="1" customWidth="1"/>
    <col min="10751" max="10751" width="6.140625" style="24" bestFit="1" customWidth="1"/>
    <col min="10752" max="10752" width="18.28515625" style="24" bestFit="1" customWidth="1"/>
    <col min="10753" max="10753" width="24.7109375" style="24" bestFit="1" customWidth="1"/>
    <col min="10754" max="10754" width="9.140625" style="24"/>
    <col min="10755" max="10755" width="9.85546875" style="24" bestFit="1" customWidth="1"/>
    <col min="10756" max="10756" width="7.28515625" style="24" bestFit="1" customWidth="1"/>
    <col min="10757" max="11004" width="9.140625" style="24"/>
    <col min="11005" max="11005" width="25.7109375" style="24" bestFit="1" customWidth="1"/>
    <col min="11006" max="11006" width="32" style="24" bestFit="1" customWidth="1"/>
    <col min="11007" max="11007" width="6.140625" style="24" bestFit="1" customWidth="1"/>
    <col min="11008" max="11008" width="18.28515625" style="24" bestFit="1" customWidth="1"/>
    <col min="11009" max="11009" width="24.7109375" style="24" bestFit="1" customWidth="1"/>
    <col min="11010" max="11010" width="9.140625" style="24"/>
    <col min="11011" max="11011" width="9.85546875" style="24" bestFit="1" customWidth="1"/>
    <col min="11012" max="11012" width="7.28515625" style="24" bestFit="1" customWidth="1"/>
    <col min="11013" max="11260" width="9.140625" style="24"/>
    <col min="11261" max="11261" width="25.7109375" style="24" bestFit="1" customWidth="1"/>
    <col min="11262" max="11262" width="32" style="24" bestFit="1" customWidth="1"/>
    <col min="11263" max="11263" width="6.140625" style="24" bestFit="1" customWidth="1"/>
    <col min="11264" max="11264" width="18.28515625" style="24" bestFit="1" customWidth="1"/>
    <col min="11265" max="11265" width="24.7109375" style="24" bestFit="1" customWidth="1"/>
    <col min="11266" max="11266" width="9.140625" style="24"/>
    <col min="11267" max="11267" width="9.85546875" style="24" bestFit="1" customWidth="1"/>
    <col min="11268" max="11268" width="7.28515625" style="24" bestFit="1" customWidth="1"/>
    <col min="11269" max="11516" width="9.140625" style="24"/>
    <col min="11517" max="11517" width="25.7109375" style="24" bestFit="1" customWidth="1"/>
    <col min="11518" max="11518" width="32" style="24" bestFit="1" customWidth="1"/>
    <col min="11519" max="11519" width="6.140625" style="24" bestFit="1" customWidth="1"/>
    <col min="11520" max="11520" width="18.28515625" style="24" bestFit="1" customWidth="1"/>
    <col min="11521" max="11521" width="24.7109375" style="24" bestFit="1" customWidth="1"/>
    <col min="11522" max="11522" width="9.140625" style="24"/>
    <col min="11523" max="11523" width="9.85546875" style="24" bestFit="1" customWidth="1"/>
    <col min="11524" max="11524" width="7.28515625" style="24" bestFit="1" customWidth="1"/>
    <col min="11525" max="11772" width="9.140625" style="24"/>
    <col min="11773" max="11773" width="25.7109375" style="24" bestFit="1" customWidth="1"/>
    <col min="11774" max="11774" width="32" style="24" bestFit="1" customWidth="1"/>
    <col min="11775" max="11775" width="6.140625" style="24" bestFit="1" customWidth="1"/>
    <col min="11776" max="11776" width="18.28515625" style="24" bestFit="1" customWidth="1"/>
    <col min="11777" max="11777" width="24.7109375" style="24" bestFit="1" customWidth="1"/>
    <col min="11778" max="11778" width="9.140625" style="24"/>
    <col min="11779" max="11779" width="9.85546875" style="24" bestFit="1" customWidth="1"/>
    <col min="11780" max="11780" width="7.28515625" style="24" bestFit="1" customWidth="1"/>
    <col min="11781" max="12028" width="9.140625" style="24"/>
    <col min="12029" max="12029" width="25.7109375" style="24" bestFit="1" customWidth="1"/>
    <col min="12030" max="12030" width="32" style="24" bestFit="1" customWidth="1"/>
    <col min="12031" max="12031" width="6.140625" style="24" bestFit="1" customWidth="1"/>
    <col min="12032" max="12032" width="18.28515625" style="24" bestFit="1" customWidth="1"/>
    <col min="12033" max="12033" width="24.7109375" style="24" bestFit="1" customWidth="1"/>
    <col min="12034" max="12034" width="9.140625" style="24"/>
    <col min="12035" max="12035" width="9.85546875" style="24" bestFit="1" customWidth="1"/>
    <col min="12036" max="12036" width="7.28515625" style="24" bestFit="1" customWidth="1"/>
    <col min="12037" max="12284" width="9.140625" style="24"/>
    <col min="12285" max="12285" width="25.7109375" style="24" bestFit="1" customWidth="1"/>
    <col min="12286" max="12286" width="32" style="24" bestFit="1" customWidth="1"/>
    <col min="12287" max="12287" width="6.140625" style="24" bestFit="1" customWidth="1"/>
    <col min="12288" max="12288" width="18.28515625" style="24" bestFit="1" customWidth="1"/>
    <col min="12289" max="12289" width="24.7109375" style="24" bestFit="1" customWidth="1"/>
    <col min="12290" max="12290" width="9.140625" style="24"/>
    <col min="12291" max="12291" width="9.85546875" style="24" bestFit="1" customWidth="1"/>
    <col min="12292" max="12292" width="7.28515625" style="24" bestFit="1" customWidth="1"/>
    <col min="12293" max="12540" width="9.140625" style="24"/>
    <col min="12541" max="12541" width="25.7109375" style="24" bestFit="1" customWidth="1"/>
    <col min="12542" max="12542" width="32" style="24" bestFit="1" customWidth="1"/>
    <col min="12543" max="12543" width="6.140625" style="24" bestFit="1" customWidth="1"/>
    <col min="12544" max="12544" width="18.28515625" style="24" bestFit="1" customWidth="1"/>
    <col min="12545" max="12545" width="24.7109375" style="24" bestFit="1" customWidth="1"/>
    <col min="12546" max="12546" width="9.140625" style="24"/>
    <col min="12547" max="12547" width="9.85546875" style="24" bestFit="1" customWidth="1"/>
    <col min="12548" max="12548" width="7.28515625" style="24" bestFit="1" customWidth="1"/>
    <col min="12549" max="12796" width="9.140625" style="24"/>
    <col min="12797" max="12797" width="25.7109375" style="24" bestFit="1" customWidth="1"/>
    <col min="12798" max="12798" width="32" style="24" bestFit="1" customWidth="1"/>
    <col min="12799" max="12799" width="6.140625" style="24" bestFit="1" customWidth="1"/>
    <col min="12800" max="12800" width="18.28515625" style="24" bestFit="1" customWidth="1"/>
    <col min="12801" max="12801" width="24.7109375" style="24" bestFit="1" customWidth="1"/>
    <col min="12802" max="12802" width="9.140625" style="24"/>
    <col min="12803" max="12803" width="9.85546875" style="24" bestFit="1" customWidth="1"/>
    <col min="12804" max="12804" width="7.28515625" style="24" bestFit="1" customWidth="1"/>
    <col min="12805" max="13052" width="9.140625" style="24"/>
    <col min="13053" max="13053" width="25.7109375" style="24" bestFit="1" customWidth="1"/>
    <col min="13054" max="13054" width="32" style="24" bestFit="1" customWidth="1"/>
    <col min="13055" max="13055" width="6.140625" style="24" bestFit="1" customWidth="1"/>
    <col min="13056" max="13056" width="18.28515625" style="24" bestFit="1" customWidth="1"/>
    <col min="13057" max="13057" width="24.7109375" style="24" bestFit="1" customWidth="1"/>
    <col min="13058" max="13058" width="9.140625" style="24"/>
    <col min="13059" max="13059" width="9.85546875" style="24" bestFit="1" customWidth="1"/>
    <col min="13060" max="13060" width="7.28515625" style="24" bestFit="1" customWidth="1"/>
    <col min="13061" max="13308" width="9.140625" style="24"/>
    <col min="13309" max="13309" width="25.7109375" style="24" bestFit="1" customWidth="1"/>
    <col min="13310" max="13310" width="32" style="24" bestFit="1" customWidth="1"/>
    <col min="13311" max="13311" width="6.140625" style="24" bestFit="1" customWidth="1"/>
    <col min="13312" max="13312" width="18.28515625" style="24" bestFit="1" customWidth="1"/>
    <col min="13313" max="13313" width="24.7109375" style="24" bestFit="1" customWidth="1"/>
    <col min="13314" max="13314" width="9.140625" style="24"/>
    <col min="13315" max="13315" width="9.85546875" style="24" bestFit="1" customWidth="1"/>
    <col min="13316" max="13316" width="7.28515625" style="24" bestFit="1" customWidth="1"/>
    <col min="13317" max="13564" width="9.140625" style="24"/>
    <col min="13565" max="13565" width="25.7109375" style="24" bestFit="1" customWidth="1"/>
    <col min="13566" max="13566" width="32" style="24" bestFit="1" customWidth="1"/>
    <col min="13567" max="13567" width="6.140625" style="24" bestFit="1" customWidth="1"/>
    <col min="13568" max="13568" width="18.28515625" style="24" bestFit="1" customWidth="1"/>
    <col min="13569" max="13569" width="24.7109375" style="24" bestFit="1" customWidth="1"/>
    <col min="13570" max="13570" width="9.140625" style="24"/>
    <col min="13571" max="13571" width="9.85546875" style="24" bestFit="1" customWidth="1"/>
    <col min="13572" max="13572" width="7.28515625" style="24" bestFit="1" customWidth="1"/>
    <col min="13573" max="13820" width="9.140625" style="24"/>
    <col min="13821" max="13821" width="25.7109375" style="24" bestFit="1" customWidth="1"/>
    <col min="13822" max="13822" width="32" style="24" bestFit="1" customWidth="1"/>
    <col min="13823" max="13823" width="6.140625" style="24" bestFit="1" customWidth="1"/>
    <col min="13824" max="13824" width="18.28515625" style="24" bestFit="1" customWidth="1"/>
    <col min="13825" max="13825" width="24.7109375" style="24" bestFit="1" customWidth="1"/>
    <col min="13826" max="13826" width="9.140625" style="24"/>
    <col min="13827" max="13827" width="9.85546875" style="24" bestFit="1" customWidth="1"/>
    <col min="13828" max="13828" width="7.28515625" style="24" bestFit="1" customWidth="1"/>
    <col min="13829" max="14076" width="9.140625" style="24"/>
    <col min="14077" max="14077" width="25.7109375" style="24" bestFit="1" customWidth="1"/>
    <col min="14078" max="14078" width="32" style="24" bestFit="1" customWidth="1"/>
    <col min="14079" max="14079" width="6.140625" style="24" bestFit="1" customWidth="1"/>
    <col min="14080" max="14080" width="18.28515625" style="24" bestFit="1" customWidth="1"/>
    <col min="14081" max="14081" width="24.7109375" style="24" bestFit="1" customWidth="1"/>
    <col min="14082" max="14082" width="9.140625" style="24"/>
    <col min="14083" max="14083" width="9.85546875" style="24" bestFit="1" customWidth="1"/>
    <col min="14084" max="14084" width="7.28515625" style="24" bestFit="1" customWidth="1"/>
    <col min="14085" max="14332" width="9.140625" style="24"/>
    <col min="14333" max="14333" width="25.7109375" style="24" bestFit="1" customWidth="1"/>
    <col min="14334" max="14334" width="32" style="24" bestFit="1" customWidth="1"/>
    <col min="14335" max="14335" width="6.140625" style="24" bestFit="1" customWidth="1"/>
    <col min="14336" max="14336" width="18.28515625" style="24" bestFit="1" customWidth="1"/>
    <col min="14337" max="14337" width="24.7109375" style="24" bestFit="1" customWidth="1"/>
    <col min="14338" max="14338" width="9.140625" style="24"/>
    <col min="14339" max="14339" width="9.85546875" style="24" bestFit="1" customWidth="1"/>
    <col min="14340" max="14340" width="7.28515625" style="24" bestFit="1" customWidth="1"/>
    <col min="14341" max="14588" width="9.140625" style="24"/>
    <col min="14589" max="14589" width="25.7109375" style="24" bestFit="1" customWidth="1"/>
    <col min="14590" max="14590" width="32" style="24" bestFit="1" customWidth="1"/>
    <col min="14591" max="14591" width="6.140625" style="24" bestFit="1" customWidth="1"/>
    <col min="14592" max="14592" width="18.28515625" style="24" bestFit="1" customWidth="1"/>
    <col min="14593" max="14593" width="24.7109375" style="24" bestFit="1" customWidth="1"/>
    <col min="14594" max="14594" width="9.140625" style="24"/>
    <col min="14595" max="14595" width="9.85546875" style="24" bestFit="1" customWidth="1"/>
    <col min="14596" max="14596" width="7.28515625" style="24" bestFit="1" customWidth="1"/>
    <col min="14597" max="14844" width="9.140625" style="24"/>
    <col min="14845" max="14845" width="25.7109375" style="24" bestFit="1" customWidth="1"/>
    <col min="14846" max="14846" width="32" style="24" bestFit="1" customWidth="1"/>
    <col min="14847" max="14847" width="6.140625" style="24" bestFit="1" customWidth="1"/>
    <col min="14848" max="14848" width="18.28515625" style="24" bestFit="1" customWidth="1"/>
    <col min="14849" max="14849" width="24.7109375" style="24" bestFit="1" customWidth="1"/>
    <col min="14850" max="14850" width="9.140625" style="24"/>
    <col min="14851" max="14851" width="9.85546875" style="24" bestFit="1" customWidth="1"/>
    <col min="14852" max="14852" width="7.28515625" style="24" bestFit="1" customWidth="1"/>
    <col min="14853" max="15100" width="9.140625" style="24"/>
    <col min="15101" max="15101" width="25.7109375" style="24" bestFit="1" customWidth="1"/>
    <col min="15102" max="15102" width="32" style="24" bestFit="1" customWidth="1"/>
    <col min="15103" max="15103" width="6.140625" style="24" bestFit="1" customWidth="1"/>
    <col min="15104" max="15104" width="18.28515625" style="24" bestFit="1" customWidth="1"/>
    <col min="15105" max="15105" width="24.7109375" style="24" bestFit="1" customWidth="1"/>
    <col min="15106" max="15106" width="9.140625" style="24"/>
    <col min="15107" max="15107" width="9.85546875" style="24" bestFit="1" customWidth="1"/>
    <col min="15108" max="15108" width="7.28515625" style="24" bestFit="1" customWidth="1"/>
    <col min="15109" max="15356" width="9.140625" style="24"/>
    <col min="15357" max="15357" width="25.7109375" style="24" bestFit="1" customWidth="1"/>
    <col min="15358" max="15358" width="32" style="24" bestFit="1" customWidth="1"/>
    <col min="15359" max="15359" width="6.140625" style="24" bestFit="1" customWidth="1"/>
    <col min="15360" max="15360" width="18.28515625" style="24" bestFit="1" customWidth="1"/>
    <col min="15361" max="15361" width="24.7109375" style="24" bestFit="1" customWidth="1"/>
    <col min="15362" max="15362" width="9.140625" style="24"/>
    <col min="15363" max="15363" width="9.85546875" style="24" bestFit="1" customWidth="1"/>
    <col min="15364" max="15364" width="7.28515625" style="24" bestFit="1" customWidth="1"/>
    <col min="15365" max="15612" width="9.140625" style="24"/>
    <col min="15613" max="15613" width="25.7109375" style="24" bestFit="1" customWidth="1"/>
    <col min="15614" max="15614" width="32" style="24" bestFit="1" customWidth="1"/>
    <col min="15615" max="15615" width="6.140625" style="24" bestFit="1" customWidth="1"/>
    <col min="15616" max="15616" width="18.28515625" style="24" bestFit="1" customWidth="1"/>
    <col min="15617" max="15617" width="24.7109375" style="24" bestFit="1" customWidth="1"/>
    <col min="15618" max="15618" width="9.140625" style="24"/>
    <col min="15619" max="15619" width="9.85546875" style="24" bestFit="1" customWidth="1"/>
    <col min="15620" max="15620" width="7.28515625" style="24" bestFit="1" customWidth="1"/>
    <col min="15621" max="15868" width="9.140625" style="24"/>
    <col min="15869" max="15869" width="25.7109375" style="24" bestFit="1" customWidth="1"/>
    <col min="15870" max="15870" width="32" style="24" bestFit="1" customWidth="1"/>
    <col min="15871" max="15871" width="6.140625" style="24" bestFit="1" customWidth="1"/>
    <col min="15872" max="15872" width="18.28515625" style="24" bestFit="1" customWidth="1"/>
    <col min="15873" max="15873" width="24.7109375" style="24" bestFit="1" customWidth="1"/>
    <col min="15874" max="15874" width="9.140625" style="24"/>
    <col min="15875" max="15875" width="9.85546875" style="24" bestFit="1" customWidth="1"/>
    <col min="15876" max="15876" width="7.28515625" style="24" bestFit="1" customWidth="1"/>
    <col min="15877" max="16124" width="9.140625" style="24"/>
    <col min="16125" max="16125" width="25.7109375" style="24" bestFit="1" customWidth="1"/>
    <col min="16126" max="16126" width="32" style="24" bestFit="1" customWidth="1"/>
    <col min="16127" max="16127" width="6.140625" style="24" bestFit="1" customWidth="1"/>
    <col min="16128" max="16128" width="18.28515625" style="24" bestFit="1" customWidth="1"/>
    <col min="16129" max="16129" width="24.7109375" style="24" bestFit="1" customWidth="1"/>
    <col min="16130" max="16130" width="9.140625" style="24"/>
    <col min="16131" max="16131" width="9.85546875" style="24" bestFit="1" customWidth="1"/>
    <col min="16132" max="16132" width="7.28515625" style="24" bestFit="1" customWidth="1"/>
    <col min="16133" max="16384" width="9.140625" style="24"/>
  </cols>
  <sheetData>
    <row r="1" spans="1:4" ht="20.100000000000001" customHeight="1" thickBot="1" x14ac:dyDescent="0.2">
      <c r="A1" s="20" t="s">
        <v>435</v>
      </c>
      <c r="B1" s="87" t="s">
        <v>473</v>
      </c>
      <c r="C1" s="87" t="s">
        <v>455</v>
      </c>
      <c r="D1" s="22" t="s">
        <v>474</v>
      </c>
    </row>
    <row r="2" spans="1:4" ht="20.100000000000001" customHeight="1" x14ac:dyDescent="0.15">
      <c r="A2" s="141" t="s">
        <v>475</v>
      </c>
      <c r="B2" s="79" t="s">
        <v>476</v>
      </c>
      <c r="C2" s="80" t="s">
        <v>436</v>
      </c>
      <c r="D2" s="81">
        <v>1</v>
      </c>
    </row>
    <row r="3" spans="1:4" ht="20.100000000000001" customHeight="1" thickBot="1" x14ac:dyDescent="0.2">
      <c r="A3" s="142"/>
      <c r="B3" s="31" t="s">
        <v>477</v>
      </c>
      <c r="C3" s="77" t="s">
        <v>436</v>
      </c>
      <c r="D3" s="78">
        <v>1</v>
      </c>
    </row>
    <row r="4" spans="1:4" ht="20.100000000000001" customHeight="1" x14ac:dyDescent="0.15">
      <c r="A4" s="141" t="s">
        <v>478</v>
      </c>
      <c r="B4" s="79" t="s">
        <v>479</v>
      </c>
      <c r="C4" s="80" t="s">
        <v>480</v>
      </c>
      <c r="D4" s="81">
        <v>1</v>
      </c>
    </row>
    <row r="5" spans="1:4" ht="20.100000000000001" customHeight="1" x14ac:dyDescent="0.15">
      <c r="A5" s="142"/>
      <c r="B5" s="26" t="s">
        <v>481</v>
      </c>
      <c r="C5" s="25" t="s">
        <v>480</v>
      </c>
      <c r="D5" s="72">
        <v>1</v>
      </c>
    </row>
    <row r="6" spans="1:4" ht="20.100000000000001" customHeight="1" thickBot="1" x14ac:dyDescent="0.2">
      <c r="A6" s="142"/>
      <c r="B6" s="31" t="s">
        <v>482</v>
      </c>
      <c r="C6" s="77" t="s">
        <v>483</v>
      </c>
      <c r="D6" s="78">
        <v>2</v>
      </c>
    </row>
    <row r="7" spans="1:4" ht="20.100000000000001" customHeight="1" x14ac:dyDescent="0.15">
      <c r="A7" s="141" t="s">
        <v>484</v>
      </c>
      <c r="B7" s="79" t="s">
        <v>485</v>
      </c>
      <c r="C7" s="80" t="s">
        <v>486</v>
      </c>
      <c r="D7" s="81">
        <v>1</v>
      </c>
    </row>
    <row r="8" spans="1:4" ht="20.100000000000001" customHeight="1" x14ac:dyDescent="0.15">
      <c r="A8" s="142"/>
      <c r="B8" s="26" t="s">
        <v>487</v>
      </c>
      <c r="C8" s="25" t="s">
        <v>483</v>
      </c>
      <c r="D8" s="72">
        <v>1</v>
      </c>
    </row>
    <row r="9" spans="1:4" ht="20.100000000000001" customHeight="1" x14ac:dyDescent="0.15">
      <c r="A9" s="142"/>
      <c r="B9" s="26" t="s">
        <v>488</v>
      </c>
      <c r="C9" s="25" t="s">
        <v>483</v>
      </c>
      <c r="D9" s="72">
        <v>1</v>
      </c>
    </row>
    <row r="10" spans="1:4" ht="20.100000000000001" customHeight="1" thickBot="1" x14ac:dyDescent="0.2">
      <c r="A10" s="142"/>
      <c r="B10" s="31" t="s">
        <v>489</v>
      </c>
      <c r="C10" s="77" t="s">
        <v>490</v>
      </c>
      <c r="D10" s="78">
        <v>1</v>
      </c>
    </row>
    <row r="11" spans="1:4" ht="20.100000000000001" customHeight="1" x14ac:dyDescent="0.15">
      <c r="A11" s="141" t="s">
        <v>491</v>
      </c>
      <c r="B11" s="79" t="s">
        <v>492</v>
      </c>
      <c r="C11" s="80" t="s">
        <v>480</v>
      </c>
      <c r="D11" s="81">
        <v>1</v>
      </c>
    </row>
    <row r="12" spans="1:4" ht="20.100000000000001" customHeight="1" x14ac:dyDescent="0.15">
      <c r="A12" s="142"/>
      <c r="B12" s="26" t="s">
        <v>493</v>
      </c>
      <c r="C12" s="25" t="s">
        <v>480</v>
      </c>
      <c r="D12" s="72">
        <v>1</v>
      </c>
    </row>
    <row r="13" spans="1:4" ht="20.100000000000001" customHeight="1" x14ac:dyDescent="0.15">
      <c r="A13" s="142"/>
      <c r="B13" s="26" t="s">
        <v>494</v>
      </c>
      <c r="C13" s="25" t="s">
        <v>495</v>
      </c>
      <c r="D13" s="72">
        <v>2</v>
      </c>
    </row>
    <row r="14" spans="1:4" ht="20.100000000000001" customHeight="1" x14ac:dyDescent="0.15">
      <c r="A14" s="142"/>
      <c r="B14" s="26" t="s">
        <v>496</v>
      </c>
      <c r="C14" s="25" t="s">
        <v>495</v>
      </c>
      <c r="D14" s="72">
        <v>2</v>
      </c>
    </row>
    <row r="15" spans="1:4" ht="20.100000000000001" customHeight="1" x14ac:dyDescent="0.15">
      <c r="A15" s="142"/>
      <c r="B15" s="26" t="s">
        <v>497</v>
      </c>
      <c r="C15" s="25" t="s">
        <v>483</v>
      </c>
      <c r="D15" s="72">
        <v>2</v>
      </c>
    </row>
    <row r="16" spans="1:4" ht="20.100000000000001" customHeight="1" x14ac:dyDescent="0.15">
      <c r="A16" s="142"/>
      <c r="B16" s="26" t="s">
        <v>498</v>
      </c>
      <c r="C16" s="25" t="s">
        <v>483</v>
      </c>
      <c r="D16" s="72">
        <v>5</v>
      </c>
    </row>
    <row r="17" spans="1:4" ht="20.100000000000001" customHeight="1" x14ac:dyDescent="0.15">
      <c r="A17" s="142"/>
      <c r="B17" s="26" t="s">
        <v>499</v>
      </c>
      <c r="C17" s="25" t="s">
        <v>483</v>
      </c>
      <c r="D17" s="72">
        <v>2</v>
      </c>
    </row>
    <row r="18" spans="1:4" ht="20.100000000000001" customHeight="1" x14ac:dyDescent="0.15">
      <c r="A18" s="142"/>
      <c r="B18" s="26" t="s">
        <v>500</v>
      </c>
      <c r="C18" s="25" t="s">
        <v>501</v>
      </c>
      <c r="D18" s="72">
        <v>2</v>
      </c>
    </row>
    <row r="19" spans="1:4" ht="20.100000000000001" customHeight="1" x14ac:dyDescent="0.15">
      <c r="A19" s="142"/>
      <c r="B19" s="26" t="s">
        <v>502</v>
      </c>
      <c r="C19" s="25" t="s">
        <v>436</v>
      </c>
      <c r="D19" s="72">
        <v>1</v>
      </c>
    </row>
    <row r="20" spans="1:4" ht="20.100000000000001" customHeight="1" thickBot="1" x14ac:dyDescent="0.2">
      <c r="A20" s="142"/>
      <c r="B20" s="31" t="s">
        <v>503</v>
      </c>
      <c r="C20" s="77" t="s">
        <v>438</v>
      </c>
      <c r="D20" s="78">
        <v>1</v>
      </c>
    </row>
    <row r="21" spans="1:4" ht="20.100000000000001" customHeight="1" x14ac:dyDescent="0.15">
      <c r="A21" s="141" t="s">
        <v>432</v>
      </c>
      <c r="B21" s="79" t="s">
        <v>504</v>
      </c>
      <c r="C21" s="80" t="s">
        <v>483</v>
      </c>
      <c r="D21" s="81">
        <v>2</v>
      </c>
    </row>
    <row r="22" spans="1:4" ht="20.100000000000001" customHeight="1" x14ac:dyDescent="0.15">
      <c r="A22" s="142"/>
      <c r="B22" s="26" t="s">
        <v>505</v>
      </c>
      <c r="C22" s="25" t="s">
        <v>483</v>
      </c>
      <c r="D22" s="72">
        <v>2</v>
      </c>
    </row>
    <row r="23" spans="1:4" ht="20.100000000000001" customHeight="1" x14ac:dyDescent="0.15">
      <c r="A23" s="142"/>
      <c r="B23" s="26" t="s">
        <v>506</v>
      </c>
      <c r="C23" s="25" t="s">
        <v>483</v>
      </c>
      <c r="D23" s="72">
        <v>2</v>
      </c>
    </row>
    <row r="24" spans="1:4" ht="20.100000000000001" customHeight="1" x14ac:dyDescent="0.15">
      <c r="A24" s="142"/>
      <c r="B24" s="26" t="s">
        <v>507</v>
      </c>
      <c r="C24" s="25" t="s">
        <v>501</v>
      </c>
      <c r="D24" s="72">
        <v>2</v>
      </c>
    </row>
    <row r="25" spans="1:4" ht="20.100000000000001" customHeight="1" x14ac:dyDescent="0.15">
      <c r="A25" s="142"/>
      <c r="B25" s="26" t="s">
        <v>508</v>
      </c>
      <c r="C25" s="25" t="s">
        <v>501</v>
      </c>
      <c r="D25" s="72">
        <v>2</v>
      </c>
    </row>
    <row r="26" spans="1:4" ht="20.100000000000001" customHeight="1" x14ac:dyDescent="0.15">
      <c r="A26" s="142"/>
      <c r="B26" s="26" t="s">
        <v>509</v>
      </c>
      <c r="C26" s="25" t="s">
        <v>510</v>
      </c>
      <c r="D26" s="72">
        <v>2</v>
      </c>
    </row>
    <row r="27" spans="1:4" ht="20.100000000000001" customHeight="1" x14ac:dyDescent="0.15">
      <c r="A27" s="142"/>
      <c r="B27" s="26" t="s">
        <v>511</v>
      </c>
      <c r="C27" s="25" t="s">
        <v>436</v>
      </c>
      <c r="D27" s="73">
        <v>1</v>
      </c>
    </row>
    <row r="28" spans="1:4" ht="20.100000000000001" customHeight="1" thickBot="1" x14ac:dyDescent="0.2">
      <c r="A28" s="142"/>
      <c r="B28" s="31" t="s">
        <v>512</v>
      </c>
      <c r="C28" s="77" t="s">
        <v>513</v>
      </c>
      <c r="D28" s="78">
        <v>1</v>
      </c>
    </row>
    <row r="29" spans="1:4" ht="20.100000000000001" customHeight="1" x14ac:dyDescent="0.15">
      <c r="A29" s="141" t="s">
        <v>514</v>
      </c>
      <c r="B29" s="79" t="s">
        <v>515</v>
      </c>
      <c r="C29" s="80" t="s">
        <v>495</v>
      </c>
      <c r="D29" s="81">
        <v>1</v>
      </c>
    </row>
    <row r="30" spans="1:4" ht="20.100000000000001" customHeight="1" x14ac:dyDescent="0.15">
      <c r="A30" s="142"/>
      <c r="B30" s="26" t="s">
        <v>516</v>
      </c>
      <c r="C30" s="25" t="s">
        <v>483</v>
      </c>
      <c r="D30" s="72">
        <v>1</v>
      </c>
    </row>
    <row r="31" spans="1:4" ht="20.100000000000001" customHeight="1" x14ac:dyDescent="0.15">
      <c r="A31" s="142"/>
      <c r="B31" s="26" t="s">
        <v>517</v>
      </c>
      <c r="C31" s="25" t="s">
        <v>483</v>
      </c>
      <c r="D31" s="72">
        <v>1</v>
      </c>
    </row>
    <row r="32" spans="1:4" ht="20.100000000000001" customHeight="1" x14ac:dyDescent="0.15">
      <c r="A32" s="142"/>
      <c r="B32" s="26" t="s">
        <v>518</v>
      </c>
      <c r="C32" s="25" t="s">
        <v>510</v>
      </c>
      <c r="D32" s="72">
        <v>1</v>
      </c>
    </row>
    <row r="33" spans="1:4" ht="20.100000000000001" customHeight="1" x14ac:dyDescent="0.15">
      <c r="A33" s="142"/>
      <c r="B33" s="26" t="s">
        <v>519</v>
      </c>
      <c r="C33" s="25" t="s">
        <v>501</v>
      </c>
      <c r="D33" s="72">
        <v>1</v>
      </c>
    </row>
    <row r="34" spans="1:4" ht="20.100000000000001" customHeight="1" x14ac:dyDescent="0.15">
      <c r="A34" s="142"/>
      <c r="B34" s="26" t="s">
        <v>520</v>
      </c>
      <c r="C34" s="25" t="s">
        <v>510</v>
      </c>
      <c r="D34" s="72">
        <v>1</v>
      </c>
    </row>
    <row r="35" spans="1:4" ht="20.100000000000001" customHeight="1" x14ac:dyDescent="0.15">
      <c r="A35" s="142"/>
      <c r="B35" s="26" t="s">
        <v>521</v>
      </c>
      <c r="C35" s="25" t="s">
        <v>501</v>
      </c>
      <c r="D35" s="72">
        <v>1</v>
      </c>
    </row>
    <row r="36" spans="1:4" ht="20.100000000000001" customHeight="1" x14ac:dyDescent="0.15">
      <c r="A36" s="142"/>
      <c r="B36" s="26" t="s">
        <v>522</v>
      </c>
      <c r="C36" s="25" t="s">
        <v>436</v>
      </c>
      <c r="D36" s="72">
        <v>1</v>
      </c>
    </row>
    <row r="37" spans="1:4" ht="20.100000000000001" customHeight="1" x14ac:dyDescent="0.15">
      <c r="A37" s="142"/>
      <c r="B37" s="26" t="s">
        <v>523</v>
      </c>
      <c r="C37" s="25" t="s">
        <v>436</v>
      </c>
      <c r="D37" s="72">
        <v>1</v>
      </c>
    </row>
    <row r="38" spans="1:4" ht="20.100000000000001" customHeight="1" thickBot="1" x14ac:dyDescent="0.2">
      <c r="A38" s="142"/>
      <c r="B38" s="31" t="s">
        <v>524</v>
      </c>
      <c r="C38" s="77" t="s">
        <v>438</v>
      </c>
      <c r="D38" s="78">
        <v>1</v>
      </c>
    </row>
    <row r="39" spans="1:4" ht="20.100000000000001" customHeight="1" x14ac:dyDescent="0.15">
      <c r="A39" s="141" t="s">
        <v>430</v>
      </c>
      <c r="B39" s="79" t="s">
        <v>525</v>
      </c>
      <c r="C39" s="80" t="s">
        <v>501</v>
      </c>
      <c r="D39" s="81">
        <v>1</v>
      </c>
    </row>
    <row r="40" spans="1:4" ht="20.100000000000001" customHeight="1" x14ac:dyDescent="0.15">
      <c r="A40" s="142"/>
      <c r="B40" s="26" t="s">
        <v>526</v>
      </c>
      <c r="C40" s="25" t="s">
        <v>436</v>
      </c>
      <c r="D40" s="72">
        <v>1</v>
      </c>
    </row>
    <row r="41" spans="1:4" ht="20.100000000000001" customHeight="1" x14ac:dyDescent="0.15">
      <c r="A41" s="142"/>
      <c r="B41" s="26" t="s">
        <v>527</v>
      </c>
      <c r="C41" s="25" t="s">
        <v>436</v>
      </c>
      <c r="D41" s="72">
        <v>1</v>
      </c>
    </row>
    <row r="42" spans="1:4" ht="20.100000000000001" customHeight="1" thickBot="1" x14ac:dyDescent="0.2">
      <c r="A42" s="142"/>
      <c r="B42" s="31" t="s">
        <v>528</v>
      </c>
      <c r="C42" s="77" t="s">
        <v>438</v>
      </c>
      <c r="D42" s="78">
        <v>1</v>
      </c>
    </row>
    <row r="43" spans="1:4" ht="20.100000000000001" customHeight="1" x14ac:dyDescent="0.15">
      <c r="A43" s="141" t="s">
        <v>423</v>
      </c>
      <c r="B43" s="79" t="s">
        <v>529</v>
      </c>
      <c r="C43" s="80" t="s">
        <v>486</v>
      </c>
      <c r="D43" s="81">
        <v>1</v>
      </c>
    </row>
    <row r="44" spans="1:4" ht="20.100000000000001" customHeight="1" x14ac:dyDescent="0.15">
      <c r="A44" s="142"/>
      <c r="B44" s="26" t="s">
        <v>530</v>
      </c>
      <c r="C44" s="25" t="s">
        <v>480</v>
      </c>
      <c r="D44" s="72">
        <v>1</v>
      </c>
    </row>
    <row r="45" spans="1:4" ht="20.100000000000001" customHeight="1" x14ac:dyDescent="0.15">
      <c r="A45" s="142"/>
      <c r="B45" s="26" t="s">
        <v>531</v>
      </c>
      <c r="C45" s="25" t="s">
        <v>483</v>
      </c>
      <c r="D45" s="72">
        <v>2</v>
      </c>
    </row>
    <row r="46" spans="1:4" ht="20.100000000000001" customHeight="1" x14ac:dyDescent="0.15">
      <c r="A46" s="142"/>
      <c r="B46" s="26" t="s">
        <v>532</v>
      </c>
      <c r="C46" s="25" t="s">
        <v>495</v>
      </c>
      <c r="D46" s="72">
        <v>2</v>
      </c>
    </row>
    <row r="47" spans="1:4" ht="20.100000000000001" customHeight="1" x14ac:dyDescent="0.15">
      <c r="A47" s="142"/>
      <c r="B47" s="26" t="s">
        <v>533</v>
      </c>
      <c r="C47" s="25" t="s">
        <v>483</v>
      </c>
      <c r="D47" s="72">
        <v>2</v>
      </c>
    </row>
    <row r="48" spans="1:4" ht="20.100000000000001" customHeight="1" x14ac:dyDescent="0.15">
      <c r="A48" s="142"/>
      <c r="B48" s="26" t="s">
        <v>534</v>
      </c>
      <c r="C48" s="25" t="s">
        <v>483</v>
      </c>
      <c r="D48" s="72">
        <v>2</v>
      </c>
    </row>
    <row r="49" spans="1:4" ht="20.100000000000001" customHeight="1" x14ac:dyDescent="0.15">
      <c r="A49" s="142"/>
      <c r="B49" s="26" t="s">
        <v>535</v>
      </c>
      <c r="C49" s="25" t="s">
        <v>510</v>
      </c>
      <c r="D49" s="72">
        <v>1</v>
      </c>
    </row>
    <row r="50" spans="1:4" ht="20.100000000000001" customHeight="1" x14ac:dyDescent="0.15">
      <c r="A50" s="142"/>
      <c r="B50" s="26" t="s">
        <v>536</v>
      </c>
      <c r="C50" s="25" t="s">
        <v>501</v>
      </c>
      <c r="D50" s="72">
        <v>1</v>
      </c>
    </row>
    <row r="51" spans="1:4" ht="20.100000000000001" customHeight="1" x14ac:dyDescent="0.15">
      <c r="A51" s="142"/>
      <c r="B51" s="26" t="s">
        <v>537</v>
      </c>
      <c r="C51" s="25" t="s">
        <v>436</v>
      </c>
      <c r="D51" s="72">
        <v>1</v>
      </c>
    </row>
    <row r="52" spans="1:4" ht="20.100000000000001" customHeight="1" thickBot="1" x14ac:dyDescent="0.2">
      <c r="A52" s="143"/>
      <c r="B52" s="74" t="s">
        <v>538</v>
      </c>
      <c r="C52" s="75" t="s">
        <v>490</v>
      </c>
      <c r="D52" s="76">
        <v>1</v>
      </c>
    </row>
    <row r="53" spans="1:4" ht="20.100000000000001" customHeight="1" x14ac:dyDescent="0.15">
      <c r="A53" s="141" t="s">
        <v>539</v>
      </c>
      <c r="B53" s="79" t="s">
        <v>540</v>
      </c>
      <c r="C53" s="80" t="s">
        <v>483</v>
      </c>
      <c r="D53" s="81">
        <v>1</v>
      </c>
    </row>
    <row r="54" spans="1:4" ht="20.100000000000001" customHeight="1" x14ac:dyDescent="0.15">
      <c r="A54" s="142"/>
      <c r="B54" s="26" t="s">
        <v>541</v>
      </c>
      <c r="C54" s="25" t="s">
        <v>483</v>
      </c>
      <c r="D54" s="72">
        <v>1</v>
      </c>
    </row>
    <row r="55" spans="1:4" ht="20.100000000000001" customHeight="1" x14ac:dyDescent="0.15">
      <c r="A55" s="142"/>
      <c r="B55" s="26" t="s">
        <v>542</v>
      </c>
      <c r="C55" s="25" t="s">
        <v>495</v>
      </c>
      <c r="D55" s="72">
        <v>1</v>
      </c>
    </row>
    <row r="56" spans="1:4" ht="20.100000000000001" customHeight="1" x14ac:dyDescent="0.15">
      <c r="A56" s="142"/>
      <c r="B56" s="26" t="s">
        <v>543</v>
      </c>
      <c r="C56" s="25" t="s">
        <v>495</v>
      </c>
      <c r="D56" s="72">
        <v>1</v>
      </c>
    </row>
    <row r="57" spans="1:4" ht="20.100000000000001" customHeight="1" x14ac:dyDescent="0.15">
      <c r="A57" s="142"/>
      <c r="B57" s="26" t="s">
        <v>544</v>
      </c>
      <c r="C57" s="25" t="s">
        <v>510</v>
      </c>
      <c r="D57" s="72">
        <v>2</v>
      </c>
    </row>
    <row r="58" spans="1:4" ht="20.100000000000001" customHeight="1" thickBot="1" x14ac:dyDescent="0.2">
      <c r="A58" s="142"/>
      <c r="B58" s="31" t="s">
        <v>545</v>
      </c>
      <c r="C58" s="77" t="s">
        <v>436</v>
      </c>
      <c r="D58" s="78">
        <v>1</v>
      </c>
    </row>
    <row r="59" spans="1:4" ht="20.100000000000001" customHeight="1" x14ac:dyDescent="0.15">
      <c r="A59" s="141" t="s">
        <v>546</v>
      </c>
      <c r="B59" s="79" t="s">
        <v>547</v>
      </c>
      <c r="C59" s="80" t="s">
        <v>483</v>
      </c>
      <c r="D59" s="81">
        <v>1</v>
      </c>
    </row>
    <row r="60" spans="1:4" ht="20.100000000000001" customHeight="1" x14ac:dyDescent="0.15">
      <c r="A60" s="142"/>
      <c r="B60" s="26" t="s">
        <v>548</v>
      </c>
      <c r="C60" s="25" t="s">
        <v>483</v>
      </c>
      <c r="D60" s="72">
        <v>1</v>
      </c>
    </row>
    <row r="61" spans="1:4" ht="20.100000000000001" customHeight="1" thickBot="1" x14ac:dyDescent="0.2">
      <c r="A61" s="142"/>
      <c r="B61" s="31" t="s">
        <v>549</v>
      </c>
      <c r="C61" s="77" t="s">
        <v>495</v>
      </c>
      <c r="D61" s="78">
        <v>1</v>
      </c>
    </row>
    <row r="62" spans="1:4" ht="20.100000000000001" customHeight="1" x14ac:dyDescent="0.15">
      <c r="A62" s="141" t="s">
        <v>550</v>
      </c>
      <c r="B62" s="79" t="s">
        <v>551</v>
      </c>
      <c r="C62" s="80" t="s">
        <v>495</v>
      </c>
      <c r="D62" s="81">
        <v>2</v>
      </c>
    </row>
    <row r="63" spans="1:4" ht="20.100000000000001" customHeight="1" x14ac:dyDescent="0.15">
      <c r="A63" s="142"/>
      <c r="B63" s="26" t="s">
        <v>552</v>
      </c>
      <c r="C63" s="25" t="s">
        <v>495</v>
      </c>
      <c r="D63" s="72">
        <v>2</v>
      </c>
    </row>
    <row r="64" spans="1:4" ht="20.100000000000001" customHeight="1" x14ac:dyDescent="0.15">
      <c r="A64" s="142"/>
      <c r="B64" s="26" t="s">
        <v>553</v>
      </c>
      <c r="C64" s="25" t="s">
        <v>483</v>
      </c>
      <c r="D64" s="72">
        <v>2</v>
      </c>
    </row>
    <row r="65" spans="1:4" ht="20.100000000000001" customHeight="1" x14ac:dyDescent="0.15">
      <c r="A65" s="142"/>
      <c r="B65" s="26" t="s">
        <v>554</v>
      </c>
      <c r="C65" s="25" t="s">
        <v>483</v>
      </c>
      <c r="D65" s="72">
        <v>2</v>
      </c>
    </row>
    <row r="66" spans="1:4" ht="20.100000000000001" customHeight="1" x14ac:dyDescent="0.15">
      <c r="A66" s="142"/>
      <c r="B66" s="26" t="s">
        <v>555</v>
      </c>
      <c r="C66" s="25" t="s">
        <v>495</v>
      </c>
      <c r="D66" s="72">
        <v>2</v>
      </c>
    </row>
    <row r="67" spans="1:4" ht="20.100000000000001" customHeight="1" x14ac:dyDescent="0.15">
      <c r="A67" s="142"/>
      <c r="B67" s="26" t="s">
        <v>556</v>
      </c>
      <c r="C67" s="25" t="s">
        <v>495</v>
      </c>
      <c r="D67" s="72">
        <v>2</v>
      </c>
    </row>
    <row r="68" spans="1:4" ht="20.100000000000001" customHeight="1" x14ac:dyDescent="0.15">
      <c r="A68" s="142"/>
      <c r="B68" s="26" t="s">
        <v>557</v>
      </c>
      <c r="C68" s="25" t="s">
        <v>483</v>
      </c>
      <c r="D68" s="72">
        <v>1</v>
      </c>
    </row>
    <row r="69" spans="1:4" ht="20.100000000000001" customHeight="1" x14ac:dyDescent="0.15">
      <c r="A69" s="142"/>
      <c r="B69" s="26" t="s">
        <v>558</v>
      </c>
      <c r="C69" s="25" t="s">
        <v>483</v>
      </c>
      <c r="D69" s="72">
        <v>1</v>
      </c>
    </row>
    <row r="70" spans="1:4" ht="20.100000000000001" customHeight="1" x14ac:dyDescent="0.15">
      <c r="A70" s="142"/>
      <c r="B70" s="26" t="s">
        <v>559</v>
      </c>
      <c r="C70" s="25" t="s">
        <v>483</v>
      </c>
      <c r="D70" s="72">
        <v>1</v>
      </c>
    </row>
    <row r="71" spans="1:4" ht="20.100000000000001" customHeight="1" x14ac:dyDescent="0.15">
      <c r="A71" s="142"/>
      <c r="B71" s="26" t="s">
        <v>560</v>
      </c>
      <c r="C71" s="25" t="s">
        <v>483</v>
      </c>
      <c r="D71" s="72">
        <v>1</v>
      </c>
    </row>
    <row r="72" spans="1:4" ht="20.100000000000001" customHeight="1" x14ac:dyDescent="0.15">
      <c r="A72" s="142"/>
      <c r="B72" s="26" t="s">
        <v>561</v>
      </c>
      <c r="C72" s="25" t="s">
        <v>483</v>
      </c>
      <c r="D72" s="72">
        <v>1</v>
      </c>
    </row>
    <row r="73" spans="1:4" ht="20.100000000000001" customHeight="1" x14ac:dyDescent="0.15">
      <c r="A73" s="142"/>
      <c r="B73" s="26" t="s">
        <v>562</v>
      </c>
      <c r="C73" s="25" t="s">
        <v>483</v>
      </c>
      <c r="D73" s="72">
        <v>1</v>
      </c>
    </row>
    <row r="74" spans="1:4" ht="20.100000000000001" customHeight="1" x14ac:dyDescent="0.15">
      <c r="A74" s="142"/>
      <c r="B74" s="26" t="s">
        <v>563</v>
      </c>
      <c r="C74" s="25" t="s">
        <v>495</v>
      </c>
      <c r="D74" s="72">
        <v>1</v>
      </c>
    </row>
    <row r="75" spans="1:4" ht="20.100000000000001" customHeight="1" thickBot="1" x14ac:dyDescent="0.2">
      <c r="A75" s="142"/>
      <c r="B75" s="31" t="s">
        <v>564</v>
      </c>
      <c r="C75" s="77" t="s">
        <v>510</v>
      </c>
      <c r="D75" s="78">
        <v>1</v>
      </c>
    </row>
    <row r="76" spans="1:4" ht="20.100000000000001" customHeight="1" x14ac:dyDescent="0.15">
      <c r="A76" s="141" t="s">
        <v>420</v>
      </c>
      <c r="B76" s="79" t="s">
        <v>565</v>
      </c>
      <c r="C76" s="80" t="s">
        <v>483</v>
      </c>
      <c r="D76" s="81">
        <v>1</v>
      </c>
    </row>
    <row r="77" spans="1:4" ht="20.100000000000001" customHeight="1" x14ac:dyDescent="0.15">
      <c r="A77" s="142"/>
      <c r="B77" s="26" t="s">
        <v>566</v>
      </c>
      <c r="C77" s="25" t="s">
        <v>495</v>
      </c>
      <c r="D77" s="72">
        <v>1</v>
      </c>
    </row>
    <row r="78" spans="1:4" ht="20.100000000000001" customHeight="1" x14ac:dyDescent="0.15">
      <c r="A78" s="142"/>
      <c r="B78" s="26" t="s">
        <v>567</v>
      </c>
      <c r="C78" s="25" t="s">
        <v>495</v>
      </c>
      <c r="D78" s="72">
        <v>1</v>
      </c>
    </row>
    <row r="79" spans="1:4" ht="20.100000000000001" customHeight="1" x14ac:dyDescent="0.15">
      <c r="A79" s="142"/>
      <c r="B79" s="26" t="s">
        <v>568</v>
      </c>
      <c r="C79" s="25" t="s">
        <v>495</v>
      </c>
      <c r="D79" s="72">
        <v>1</v>
      </c>
    </row>
    <row r="80" spans="1:4" ht="20.100000000000001" customHeight="1" x14ac:dyDescent="0.15">
      <c r="A80" s="142"/>
      <c r="B80" s="26" t="s">
        <v>569</v>
      </c>
      <c r="C80" s="25" t="s">
        <v>483</v>
      </c>
      <c r="D80" s="72">
        <v>2</v>
      </c>
    </row>
    <row r="81" spans="1:4" ht="20.100000000000001" customHeight="1" x14ac:dyDescent="0.15">
      <c r="A81" s="142"/>
      <c r="B81" s="26" t="s">
        <v>570</v>
      </c>
      <c r="C81" s="25" t="s">
        <v>483</v>
      </c>
      <c r="D81" s="72">
        <v>2</v>
      </c>
    </row>
    <row r="82" spans="1:4" ht="20.100000000000001" customHeight="1" x14ac:dyDescent="0.15">
      <c r="A82" s="142"/>
      <c r="B82" s="26" t="s">
        <v>571</v>
      </c>
      <c r="C82" s="25" t="s">
        <v>495</v>
      </c>
      <c r="D82" s="72">
        <v>2</v>
      </c>
    </row>
    <row r="83" spans="1:4" ht="20.100000000000001" customHeight="1" x14ac:dyDescent="0.15">
      <c r="A83" s="142"/>
      <c r="B83" s="26" t="s">
        <v>572</v>
      </c>
      <c r="C83" s="25" t="s">
        <v>483</v>
      </c>
      <c r="D83" s="72">
        <v>2</v>
      </c>
    </row>
    <row r="84" spans="1:4" ht="20.100000000000001" customHeight="1" x14ac:dyDescent="0.15">
      <c r="A84" s="142"/>
      <c r="B84" s="26" t="s">
        <v>573</v>
      </c>
      <c r="C84" s="25" t="s">
        <v>510</v>
      </c>
      <c r="D84" s="72">
        <v>2</v>
      </c>
    </row>
    <row r="85" spans="1:4" ht="20.100000000000001" customHeight="1" x14ac:dyDescent="0.15">
      <c r="A85" s="142"/>
      <c r="B85" s="26" t="s">
        <v>574</v>
      </c>
      <c r="C85" s="25" t="s">
        <v>501</v>
      </c>
      <c r="D85" s="72">
        <v>2</v>
      </c>
    </row>
    <row r="86" spans="1:4" ht="20.100000000000001" customHeight="1" thickBot="1" x14ac:dyDescent="0.2">
      <c r="A86" s="142"/>
      <c r="B86" s="31" t="s">
        <v>575</v>
      </c>
      <c r="C86" s="77" t="s">
        <v>490</v>
      </c>
      <c r="D86" s="78">
        <v>1</v>
      </c>
    </row>
    <row r="87" spans="1:4" ht="20.100000000000001" customHeight="1" x14ac:dyDescent="0.15">
      <c r="A87" s="141" t="s">
        <v>576</v>
      </c>
      <c r="B87" s="79" t="s">
        <v>577</v>
      </c>
      <c r="C87" s="80" t="s">
        <v>480</v>
      </c>
      <c r="D87" s="81">
        <v>1</v>
      </c>
    </row>
    <row r="88" spans="1:4" ht="20.100000000000001" customHeight="1" x14ac:dyDescent="0.15">
      <c r="A88" s="142"/>
      <c r="B88" s="26" t="s">
        <v>578</v>
      </c>
      <c r="C88" s="25" t="s">
        <v>495</v>
      </c>
      <c r="D88" s="72">
        <v>2</v>
      </c>
    </row>
    <row r="89" spans="1:4" ht="20.100000000000001" customHeight="1" x14ac:dyDescent="0.15">
      <c r="A89" s="142"/>
      <c r="B89" s="26" t="s">
        <v>579</v>
      </c>
      <c r="C89" s="25" t="s">
        <v>501</v>
      </c>
      <c r="D89" s="72">
        <v>2</v>
      </c>
    </row>
    <row r="90" spans="1:4" ht="20.100000000000001" customHeight="1" thickBot="1" x14ac:dyDescent="0.2">
      <c r="A90" s="142"/>
      <c r="B90" s="31" t="s">
        <v>580</v>
      </c>
      <c r="C90" s="77" t="s">
        <v>438</v>
      </c>
      <c r="D90" s="78">
        <v>1</v>
      </c>
    </row>
    <row r="91" spans="1:4" ht="20.100000000000001" customHeight="1" x14ac:dyDescent="0.15">
      <c r="A91" s="141" t="s">
        <v>581</v>
      </c>
      <c r="B91" s="79" t="s">
        <v>582</v>
      </c>
      <c r="C91" s="80" t="s">
        <v>501</v>
      </c>
      <c r="D91" s="81">
        <v>1</v>
      </c>
    </row>
    <row r="92" spans="1:4" ht="20.100000000000001" customHeight="1" x14ac:dyDescent="0.15">
      <c r="A92" s="142"/>
      <c r="B92" s="26" t="s">
        <v>583</v>
      </c>
      <c r="C92" s="25" t="s">
        <v>501</v>
      </c>
      <c r="D92" s="72">
        <v>1</v>
      </c>
    </row>
    <row r="93" spans="1:4" ht="20.100000000000001" customHeight="1" x14ac:dyDescent="0.15">
      <c r="A93" s="142"/>
      <c r="B93" s="26" t="s">
        <v>584</v>
      </c>
      <c r="C93" s="25" t="s">
        <v>510</v>
      </c>
      <c r="D93" s="72">
        <v>1</v>
      </c>
    </row>
    <row r="94" spans="1:4" ht="20.100000000000001" customHeight="1" x14ac:dyDescent="0.15">
      <c r="A94" s="142"/>
      <c r="B94" s="26" t="s">
        <v>585</v>
      </c>
      <c r="C94" s="25" t="s">
        <v>436</v>
      </c>
      <c r="D94" s="72">
        <v>1</v>
      </c>
    </row>
    <row r="95" spans="1:4" ht="20.100000000000001" customHeight="1" x14ac:dyDescent="0.15">
      <c r="A95" s="142"/>
      <c r="B95" s="26" t="s">
        <v>586</v>
      </c>
      <c r="C95" s="25" t="s">
        <v>438</v>
      </c>
      <c r="D95" s="72">
        <v>1</v>
      </c>
    </row>
    <row r="96" spans="1:4" ht="20.100000000000001" customHeight="1" thickBot="1" x14ac:dyDescent="0.2">
      <c r="A96" s="142"/>
      <c r="B96" s="31" t="s">
        <v>587</v>
      </c>
      <c r="C96" s="77" t="s">
        <v>513</v>
      </c>
      <c r="D96" s="78">
        <v>1</v>
      </c>
    </row>
    <row r="97" spans="1:4" ht="20.100000000000001" customHeight="1" x14ac:dyDescent="0.15">
      <c r="A97" s="141" t="s">
        <v>588</v>
      </c>
      <c r="B97" s="79" t="s">
        <v>589</v>
      </c>
      <c r="C97" s="80" t="s">
        <v>480</v>
      </c>
      <c r="D97" s="81">
        <v>1</v>
      </c>
    </row>
    <row r="98" spans="1:4" ht="20.100000000000001" customHeight="1" x14ac:dyDescent="0.15">
      <c r="A98" s="142"/>
      <c r="B98" s="26" t="s">
        <v>590</v>
      </c>
      <c r="C98" s="25" t="s">
        <v>486</v>
      </c>
      <c r="D98" s="72">
        <v>1</v>
      </c>
    </row>
    <row r="99" spans="1:4" ht="20.100000000000001" customHeight="1" thickBot="1" x14ac:dyDescent="0.2">
      <c r="A99" s="142"/>
      <c r="B99" s="31" t="s">
        <v>591</v>
      </c>
      <c r="C99" s="77" t="s">
        <v>480</v>
      </c>
      <c r="D99" s="78">
        <v>1</v>
      </c>
    </row>
    <row r="100" spans="1:4" ht="20.100000000000001" customHeight="1" thickBot="1" x14ac:dyDescent="0.2">
      <c r="A100" s="82" t="s">
        <v>592</v>
      </c>
      <c r="B100" s="83" t="s">
        <v>593</v>
      </c>
      <c r="C100" s="84" t="s">
        <v>495</v>
      </c>
      <c r="D100" s="85">
        <v>4</v>
      </c>
    </row>
    <row r="101" spans="1:4" ht="20.100000000000001" customHeight="1" x14ac:dyDescent="0.15">
      <c r="A101" s="141" t="s">
        <v>594</v>
      </c>
      <c r="B101" s="79" t="s">
        <v>595</v>
      </c>
      <c r="C101" s="80" t="s">
        <v>480</v>
      </c>
      <c r="D101" s="81">
        <v>2</v>
      </c>
    </row>
    <row r="102" spans="1:4" ht="20.100000000000001" customHeight="1" x14ac:dyDescent="0.15">
      <c r="A102" s="142"/>
      <c r="B102" s="26" t="s">
        <v>596</v>
      </c>
      <c r="C102" s="25" t="s">
        <v>486</v>
      </c>
      <c r="D102" s="72">
        <v>2</v>
      </c>
    </row>
    <row r="103" spans="1:4" ht="20.100000000000001" customHeight="1" x14ac:dyDescent="0.15">
      <c r="A103" s="142"/>
      <c r="B103" s="26" t="s">
        <v>597</v>
      </c>
      <c r="C103" s="25" t="s">
        <v>483</v>
      </c>
      <c r="D103" s="72">
        <v>3</v>
      </c>
    </row>
    <row r="104" spans="1:4" ht="20.100000000000001" customHeight="1" x14ac:dyDescent="0.15">
      <c r="A104" s="142"/>
      <c r="B104" s="26" t="s">
        <v>598</v>
      </c>
      <c r="C104" s="25" t="s">
        <v>483</v>
      </c>
      <c r="D104" s="72">
        <v>3</v>
      </c>
    </row>
    <row r="105" spans="1:4" ht="20.100000000000001" customHeight="1" x14ac:dyDescent="0.15">
      <c r="A105" s="142"/>
      <c r="B105" s="26" t="s">
        <v>599</v>
      </c>
      <c r="C105" s="25" t="s">
        <v>495</v>
      </c>
      <c r="D105" s="72">
        <v>3</v>
      </c>
    </row>
    <row r="106" spans="1:4" ht="20.100000000000001" customHeight="1" x14ac:dyDescent="0.15">
      <c r="A106" s="142"/>
      <c r="B106" s="26" t="s">
        <v>600</v>
      </c>
      <c r="C106" s="25" t="s">
        <v>483</v>
      </c>
      <c r="D106" s="72">
        <v>3</v>
      </c>
    </row>
    <row r="107" spans="1:4" ht="20.100000000000001" customHeight="1" thickBot="1" x14ac:dyDescent="0.2">
      <c r="A107" s="142"/>
      <c r="B107" s="31" t="s">
        <v>601</v>
      </c>
      <c r="C107" s="77" t="s">
        <v>483</v>
      </c>
      <c r="D107" s="78">
        <v>3</v>
      </c>
    </row>
    <row r="108" spans="1:4" ht="20.100000000000001" customHeight="1" x14ac:dyDescent="0.15">
      <c r="A108" s="141" t="s">
        <v>602</v>
      </c>
      <c r="B108" s="79" t="s">
        <v>603</v>
      </c>
      <c r="C108" s="80" t="s">
        <v>480</v>
      </c>
      <c r="D108" s="81">
        <v>2</v>
      </c>
    </row>
    <row r="109" spans="1:4" ht="20.100000000000001" customHeight="1" x14ac:dyDescent="0.15">
      <c r="A109" s="142"/>
      <c r="B109" s="26" t="s">
        <v>604</v>
      </c>
      <c r="C109" s="25" t="s">
        <v>483</v>
      </c>
      <c r="D109" s="72">
        <v>4</v>
      </c>
    </row>
    <row r="110" spans="1:4" ht="20.100000000000001" customHeight="1" x14ac:dyDescent="0.15">
      <c r="A110" s="142"/>
      <c r="B110" s="26" t="s">
        <v>605</v>
      </c>
      <c r="C110" s="25" t="s">
        <v>495</v>
      </c>
      <c r="D110" s="72">
        <v>4</v>
      </c>
    </row>
    <row r="111" spans="1:4" ht="20.100000000000001" customHeight="1" x14ac:dyDescent="0.15">
      <c r="A111" s="142"/>
      <c r="B111" s="26" t="s">
        <v>606</v>
      </c>
      <c r="C111" s="25" t="s">
        <v>501</v>
      </c>
      <c r="D111" s="72">
        <v>2</v>
      </c>
    </row>
    <row r="112" spans="1:4" ht="20.100000000000001" customHeight="1" x14ac:dyDescent="0.15">
      <c r="A112" s="142"/>
      <c r="B112" s="26" t="s">
        <v>607</v>
      </c>
      <c r="C112" s="25" t="s">
        <v>501</v>
      </c>
      <c r="D112" s="72">
        <v>2</v>
      </c>
    </row>
    <row r="113" spans="1:4" ht="20.100000000000001" customHeight="1" x14ac:dyDescent="0.15">
      <c r="A113" s="142"/>
      <c r="B113" s="26" t="s">
        <v>608</v>
      </c>
      <c r="C113" s="25" t="s">
        <v>501</v>
      </c>
      <c r="D113" s="72">
        <v>2</v>
      </c>
    </row>
    <row r="114" spans="1:4" ht="20.100000000000001" customHeight="1" x14ac:dyDescent="0.15">
      <c r="A114" s="142"/>
      <c r="B114" s="26" t="s">
        <v>609</v>
      </c>
      <c r="C114" s="25" t="s">
        <v>510</v>
      </c>
      <c r="D114" s="72">
        <v>2</v>
      </c>
    </row>
    <row r="115" spans="1:4" ht="20.100000000000001" customHeight="1" x14ac:dyDescent="0.15">
      <c r="A115" s="142"/>
      <c r="B115" s="26" t="s">
        <v>610</v>
      </c>
      <c r="C115" s="25" t="s">
        <v>436</v>
      </c>
      <c r="D115" s="72">
        <v>1</v>
      </c>
    </row>
    <row r="116" spans="1:4" ht="20.100000000000001" customHeight="1" x14ac:dyDescent="0.15">
      <c r="A116" s="142"/>
      <c r="B116" s="26" t="s">
        <v>611</v>
      </c>
      <c r="C116" s="25" t="s">
        <v>490</v>
      </c>
      <c r="D116" s="72">
        <v>1</v>
      </c>
    </row>
    <row r="117" spans="1:4" ht="20.100000000000001" customHeight="1" thickBot="1" x14ac:dyDescent="0.2">
      <c r="A117" s="142"/>
      <c r="B117" s="31" t="s">
        <v>612</v>
      </c>
      <c r="C117" s="77" t="s">
        <v>436</v>
      </c>
      <c r="D117" s="78">
        <v>1</v>
      </c>
    </row>
    <row r="118" spans="1:4" ht="20.100000000000001" customHeight="1" x14ac:dyDescent="0.15">
      <c r="A118" s="141" t="s">
        <v>428</v>
      </c>
      <c r="B118" s="79" t="s">
        <v>613</v>
      </c>
      <c r="C118" s="80" t="s">
        <v>480</v>
      </c>
      <c r="D118" s="81">
        <v>2</v>
      </c>
    </row>
    <row r="119" spans="1:4" ht="20.100000000000001" customHeight="1" x14ac:dyDescent="0.15">
      <c r="A119" s="142"/>
      <c r="B119" s="26" t="s">
        <v>614</v>
      </c>
      <c r="C119" s="25" t="s">
        <v>480</v>
      </c>
      <c r="D119" s="72">
        <v>2</v>
      </c>
    </row>
    <row r="120" spans="1:4" ht="20.100000000000001" customHeight="1" x14ac:dyDescent="0.15">
      <c r="A120" s="142"/>
      <c r="B120" s="26" t="s">
        <v>615</v>
      </c>
      <c r="C120" s="25" t="s">
        <v>480</v>
      </c>
      <c r="D120" s="72">
        <v>2</v>
      </c>
    </row>
    <row r="121" spans="1:4" ht="20.100000000000001" customHeight="1" x14ac:dyDescent="0.15">
      <c r="A121" s="142"/>
      <c r="B121" s="26" t="s">
        <v>616</v>
      </c>
      <c r="C121" s="25" t="s">
        <v>480</v>
      </c>
      <c r="D121" s="72">
        <v>2</v>
      </c>
    </row>
    <row r="122" spans="1:4" ht="20.100000000000001" customHeight="1" x14ac:dyDescent="0.15">
      <c r="A122" s="142"/>
      <c r="B122" s="26" t="s">
        <v>617</v>
      </c>
      <c r="C122" s="25" t="s">
        <v>483</v>
      </c>
      <c r="D122" s="72">
        <v>3</v>
      </c>
    </row>
    <row r="123" spans="1:4" ht="20.100000000000001" customHeight="1" x14ac:dyDescent="0.15">
      <c r="A123" s="142"/>
      <c r="B123" s="26" t="s">
        <v>618</v>
      </c>
      <c r="C123" s="25" t="s">
        <v>483</v>
      </c>
      <c r="D123" s="72">
        <v>2</v>
      </c>
    </row>
    <row r="124" spans="1:4" ht="20.100000000000001" customHeight="1" x14ac:dyDescent="0.15">
      <c r="A124" s="142"/>
      <c r="B124" s="26" t="s">
        <v>619</v>
      </c>
      <c r="C124" s="25" t="s">
        <v>483</v>
      </c>
      <c r="D124" s="72">
        <v>3</v>
      </c>
    </row>
    <row r="125" spans="1:4" ht="20.100000000000001" customHeight="1" x14ac:dyDescent="0.15">
      <c r="A125" s="142"/>
      <c r="B125" s="26" t="s">
        <v>620</v>
      </c>
      <c r="C125" s="25" t="s">
        <v>483</v>
      </c>
      <c r="D125" s="72">
        <v>3</v>
      </c>
    </row>
    <row r="126" spans="1:4" ht="20.100000000000001" customHeight="1" x14ac:dyDescent="0.15">
      <c r="A126" s="142"/>
      <c r="B126" s="26" t="s">
        <v>621</v>
      </c>
      <c r="C126" s="25" t="s">
        <v>495</v>
      </c>
      <c r="D126" s="72">
        <v>3</v>
      </c>
    </row>
    <row r="127" spans="1:4" ht="20.100000000000001" customHeight="1" x14ac:dyDescent="0.15">
      <c r="A127" s="142"/>
      <c r="B127" s="26" t="s">
        <v>622</v>
      </c>
      <c r="C127" s="25" t="s">
        <v>510</v>
      </c>
      <c r="D127" s="72">
        <v>2</v>
      </c>
    </row>
    <row r="128" spans="1:4" ht="20.100000000000001" customHeight="1" x14ac:dyDescent="0.15">
      <c r="A128" s="142"/>
      <c r="B128" s="26" t="s">
        <v>623</v>
      </c>
      <c r="C128" s="25" t="s">
        <v>490</v>
      </c>
      <c r="D128" s="72">
        <v>1</v>
      </c>
    </row>
    <row r="129" spans="1:4" ht="20.100000000000001" customHeight="1" thickBot="1" x14ac:dyDescent="0.2">
      <c r="A129" s="142"/>
      <c r="B129" s="31" t="s">
        <v>624</v>
      </c>
      <c r="C129" s="77" t="s">
        <v>436</v>
      </c>
      <c r="D129" s="78">
        <v>1</v>
      </c>
    </row>
    <row r="130" spans="1:4" ht="20.100000000000001" customHeight="1" x14ac:dyDescent="0.15">
      <c r="A130" s="141" t="s">
        <v>421</v>
      </c>
      <c r="B130" s="79" t="s">
        <v>625</v>
      </c>
      <c r="C130" s="80" t="s">
        <v>483</v>
      </c>
      <c r="D130" s="81">
        <v>3</v>
      </c>
    </row>
    <row r="131" spans="1:4" ht="20.100000000000001" customHeight="1" x14ac:dyDescent="0.15">
      <c r="A131" s="142"/>
      <c r="B131" s="26" t="s">
        <v>626</v>
      </c>
      <c r="C131" s="25" t="s">
        <v>510</v>
      </c>
      <c r="D131" s="72">
        <v>2</v>
      </c>
    </row>
    <row r="132" spans="1:4" ht="20.100000000000001" customHeight="1" thickBot="1" x14ac:dyDescent="0.2">
      <c r="A132" s="142"/>
      <c r="B132" s="31" t="s">
        <v>627</v>
      </c>
      <c r="C132" s="77" t="s">
        <v>501</v>
      </c>
      <c r="D132" s="78">
        <v>2</v>
      </c>
    </row>
    <row r="133" spans="1:4" ht="20.100000000000001" customHeight="1" x14ac:dyDescent="0.15">
      <c r="A133" s="141" t="s">
        <v>628</v>
      </c>
      <c r="B133" s="79" t="s">
        <v>629</v>
      </c>
      <c r="C133" s="80" t="s">
        <v>483</v>
      </c>
      <c r="D133" s="81">
        <v>4</v>
      </c>
    </row>
    <row r="134" spans="1:4" ht="20.100000000000001" customHeight="1" x14ac:dyDescent="0.15">
      <c r="A134" s="142"/>
      <c r="B134" s="26" t="s">
        <v>630</v>
      </c>
      <c r="C134" s="25" t="s">
        <v>483</v>
      </c>
      <c r="D134" s="72">
        <v>4</v>
      </c>
    </row>
    <row r="135" spans="1:4" ht="20.100000000000001" customHeight="1" x14ac:dyDescent="0.15">
      <c r="A135" s="142"/>
      <c r="B135" s="26" t="s">
        <v>631</v>
      </c>
      <c r="C135" s="25" t="s">
        <v>483</v>
      </c>
      <c r="D135" s="72">
        <v>4</v>
      </c>
    </row>
    <row r="136" spans="1:4" ht="20.100000000000001" customHeight="1" x14ac:dyDescent="0.15">
      <c r="A136" s="142"/>
      <c r="B136" s="26" t="s">
        <v>632</v>
      </c>
      <c r="C136" s="25" t="s">
        <v>495</v>
      </c>
      <c r="D136" s="72">
        <v>3</v>
      </c>
    </row>
    <row r="137" spans="1:4" ht="20.100000000000001" customHeight="1" x14ac:dyDescent="0.15">
      <c r="A137" s="142"/>
      <c r="B137" s="26" t="s">
        <v>633</v>
      </c>
      <c r="C137" s="25" t="s">
        <v>483</v>
      </c>
      <c r="D137" s="72">
        <v>3</v>
      </c>
    </row>
    <row r="138" spans="1:4" ht="20.100000000000001" customHeight="1" x14ac:dyDescent="0.15">
      <c r="A138" s="142"/>
      <c r="B138" s="26" t="s">
        <v>634</v>
      </c>
      <c r="C138" s="25" t="s">
        <v>495</v>
      </c>
      <c r="D138" s="72">
        <v>3</v>
      </c>
    </row>
    <row r="139" spans="1:4" ht="20.100000000000001" customHeight="1" x14ac:dyDescent="0.15">
      <c r="A139" s="142"/>
      <c r="B139" s="26" t="s">
        <v>635</v>
      </c>
      <c r="C139" s="25" t="s">
        <v>495</v>
      </c>
      <c r="D139" s="72">
        <v>3</v>
      </c>
    </row>
    <row r="140" spans="1:4" ht="20.100000000000001" customHeight="1" x14ac:dyDescent="0.15">
      <c r="A140" s="142"/>
      <c r="B140" s="26" t="s">
        <v>636</v>
      </c>
      <c r="C140" s="25" t="s">
        <v>495</v>
      </c>
      <c r="D140" s="72">
        <v>4</v>
      </c>
    </row>
    <row r="141" spans="1:4" ht="20.100000000000001" customHeight="1" thickBot="1" x14ac:dyDescent="0.2">
      <c r="A141" s="142"/>
      <c r="B141" s="31" t="s">
        <v>637</v>
      </c>
      <c r="C141" s="77" t="s">
        <v>501</v>
      </c>
      <c r="D141" s="78">
        <v>1</v>
      </c>
    </row>
    <row r="142" spans="1:4" ht="20.100000000000001" customHeight="1" x14ac:dyDescent="0.15">
      <c r="A142" s="141" t="s">
        <v>638</v>
      </c>
      <c r="B142" s="79" t="s">
        <v>639</v>
      </c>
      <c r="C142" s="80" t="s">
        <v>495</v>
      </c>
      <c r="D142" s="81">
        <v>1</v>
      </c>
    </row>
    <row r="143" spans="1:4" ht="20.100000000000001" customHeight="1" x14ac:dyDescent="0.15">
      <c r="A143" s="142"/>
      <c r="B143" s="26" t="s">
        <v>640</v>
      </c>
      <c r="C143" s="25" t="s">
        <v>483</v>
      </c>
      <c r="D143" s="72">
        <v>4</v>
      </c>
    </row>
    <row r="144" spans="1:4" ht="20.100000000000001" customHeight="1" x14ac:dyDescent="0.15">
      <c r="A144" s="142"/>
      <c r="B144" s="26" t="s">
        <v>641</v>
      </c>
      <c r="C144" s="25" t="s">
        <v>483</v>
      </c>
      <c r="D144" s="72">
        <v>4</v>
      </c>
    </row>
    <row r="145" spans="1:4" ht="20.100000000000001" customHeight="1" x14ac:dyDescent="0.15">
      <c r="A145" s="142"/>
      <c r="B145" s="26" t="s">
        <v>642</v>
      </c>
      <c r="C145" s="25" t="s">
        <v>483</v>
      </c>
      <c r="D145" s="72">
        <v>4</v>
      </c>
    </row>
    <row r="146" spans="1:4" ht="20.100000000000001" customHeight="1" thickBot="1" x14ac:dyDescent="0.2">
      <c r="A146" s="142"/>
      <c r="B146" s="31" t="s">
        <v>643</v>
      </c>
      <c r="C146" s="77" t="s">
        <v>501</v>
      </c>
      <c r="D146" s="78">
        <v>2</v>
      </c>
    </row>
    <row r="147" spans="1:4" ht="20.100000000000001" customHeight="1" x14ac:dyDescent="0.15">
      <c r="A147" s="141" t="s">
        <v>426</v>
      </c>
      <c r="B147" s="79" t="s">
        <v>644</v>
      </c>
      <c r="C147" s="80" t="s">
        <v>486</v>
      </c>
      <c r="D147" s="81">
        <v>2</v>
      </c>
    </row>
    <row r="148" spans="1:4" ht="20.100000000000001" customHeight="1" x14ac:dyDescent="0.15">
      <c r="A148" s="142"/>
      <c r="B148" s="26" t="s">
        <v>645</v>
      </c>
      <c r="C148" s="25" t="s">
        <v>495</v>
      </c>
      <c r="D148" s="72">
        <v>3</v>
      </c>
    </row>
    <row r="149" spans="1:4" ht="20.100000000000001" customHeight="1" x14ac:dyDescent="0.15">
      <c r="A149" s="142"/>
      <c r="B149" s="26" t="s">
        <v>646</v>
      </c>
      <c r="C149" s="25" t="s">
        <v>483</v>
      </c>
      <c r="D149" s="72">
        <v>3</v>
      </c>
    </row>
    <row r="150" spans="1:4" ht="20.100000000000001" customHeight="1" x14ac:dyDescent="0.15">
      <c r="A150" s="142"/>
      <c r="B150" s="26" t="s">
        <v>647</v>
      </c>
      <c r="C150" s="25" t="s">
        <v>483</v>
      </c>
      <c r="D150" s="72">
        <v>3</v>
      </c>
    </row>
    <row r="151" spans="1:4" ht="20.100000000000001" customHeight="1" x14ac:dyDescent="0.15">
      <c r="A151" s="142"/>
      <c r="B151" s="26" t="s">
        <v>648</v>
      </c>
      <c r="C151" s="25" t="s">
        <v>483</v>
      </c>
      <c r="D151" s="72">
        <v>3</v>
      </c>
    </row>
    <row r="152" spans="1:4" ht="20.100000000000001" customHeight="1" x14ac:dyDescent="0.15">
      <c r="A152" s="142"/>
      <c r="B152" s="26" t="s">
        <v>649</v>
      </c>
      <c r="C152" s="25" t="s">
        <v>483</v>
      </c>
      <c r="D152" s="72">
        <v>3</v>
      </c>
    </row>
    <row r="153" spans="1:4" ht="20.100000000000001" customHeight="1" x14ac:dyDescent="0.15">
      <c r="A153" s="142"/>
      <c r="B153" s="26" t="s">
        <v>650</v>
      </c>
      <c r="C153" s="25" t="s">
        <v>495</v>
      </c>
      <c r="D153" s="72">
        <v>5</v>
      </c>
    </row>
    <row r="154" spans="1:4" ht="20.100000000000001" customHeight="1" x14ac:dyDescent="0.15">
      <c r="A154" s="142"/>
      <c r="B154" s="26" t="s">
        <v>651</v>
      </c>
      <c r="C154" s="25" t="s">
        <v>483</v>
      </c>
      <c r="D154" s="72">
        <v>3</v>
      </c>
    </row>
    <row r="155" spans="1:4" ht="20.100000000000001" customHeight="1" x14ac:dyDescent="0.15">
      <c r="A155" s="142"/>
      <c r="B155" s="26" t="s">
        <v>652</v>
      </c>
      <c r="C155" s="25" t="s">
        <v>483</v>
      </c>
      <c r="D155" s="72">
        <v>5</v>
      </c>
    </row>
    <row r="156" spans="1:4" ht="20.100000000000001" customHeight="1" x14ac:dyDescent="0.15">
      <c r="A156" s="142"/>
      <c r="B156" s="26" t="s">
        <v>653</v>
      </c>
      <c r="C156" s="25" t="s">
        <v>501</v>
      </c>
      <c r="D156" s="72">
        <v>1</v>
      </c>
    </row>
    <row r="157" spans="1:4" ht="20.100000000000001" customHeight="1" x14ac:dyDescent="0.15">
      <c r="A157" s="142"/>
      <c r="B157" s="26" t="s">
        <v>654</v>
      </c>
      <c r="C157" s="25" t="s">
        <v>510</v>
      </c>
      <c r="D157" s="72">
        <v>1</v>
      </c>
    </row>
    <row r="158" spans="1:4" ht="20.100000000000001" customHeight="1" x14ac:dyDescent="0.15">
      <c r="A158" s="142"/>
      <c r="B158" s="26" t="s">
        <v>655</v>
      </c>
      <c r="C158" s="25" t="s">
        <v>490</v>
      </c>
      <c r="D158" s="72">
        <v>1</v>
      </c>
    </row>
    <row r="159" spans="1:4" ht="20.100000000000001" customHeight="1" x14ac:dyDescent="0.15">
      <c r="A159" s="142"/>
      <c r="B159" s="26" t="s">
        <v>656</v>
      </c>
      <c r="C159" s="25" t="s">
        <v>436</v>
      </c>
      <c r="D159" s="72">
        <v>1</v>
      </c>
    </row>
    <row r="160" spans="1:4" ht="20.100000000000001" customHeight="1" thickBot="1" x14ac:dyDescent="0.2">
      <c r="A160" s="142"/>
      <c r="B160" s="31" t="s">
        <v>657</v>
      </c>
      <c r="C160" s="77" t="s">
        <v>490</v>
      </c>
      <c r="D160" s="78">
        <v>1</v>
      </c>
    </row>
    <row r="161" spans="1:4" ht="20.100000000000001" customHeight="1" x14ac:dyDescent="0.15">
      <c r="A161" s="141" t="s">
        <v>658</v>
      </c>
      <c r="B161" s="79" t="s">
        <v>659</v>
      </c>
      <c r="C161" s="80" t="s">
        <v>483</v>
      </c>
      <c r="D161" s="81">
        <v>4</v>
      </c>
    </row>
    <row r="162" spans="1:4" ht="20.100000000000001" customHeight="1" x14ac:dyDescent="0.15">
      <c r="A162" s="142"/>
      <c r="B162" s="26" t="s">
        <v>660</v>
      </c>
      <c r="C162" s="25" t="s">
        <v>483</v>
      </c>
      <c r="D162" s="72">
        <v>4</v>
      </c>
    </row>
    <row r="163" spans="1:4" ht="20.100000000000001" customHeight="1" x14ac:dyDescent="0.15">
      <c r="A163" s="142"/>
      <c r="B163" s="26" t="s">
        <v>661</v>
      </c>
      <c r="C163" s="25" t="s">
        <v>495</v>
      </c>
      <c r="D163" s="72">
        <v>4</v>
      </c>
    </row>
    <row r="164" spans="1:4" ht="20.100000000000001" customHeight="1" x14ac:dyDescent="0.15">
      <c r="A164" s="142"/>
      <c r="B164" s="26" t="s">
        <v>662</v>
      </c>
      <c r="C164" s="25" t="s">
        <v>495</v>
      </c>
      <c r="D164" s="72">
        <v>4</v>
      </c>
    </row>
    <row r="165" spans="1:4" ht="20.100000000000001" customHeight="1" x14ac:dyDescent="0.15">
      <c r="A165" s="142"/>
      <c r="B165" s="26" t="s">
        <v>663</v>
      </c>
      <c r="C165" s="25" t="s">
        <v>495</v>
      </c>
      <c r="D165" s="72">
        <v>4</v>
      </c>
    </row>
    <row r="166" spans="1:4" ht="20.100000000000001" customHeight="1" thickBot="1" x14ac:dyDescent="0.2">
      <c r="A166" s="142"/>
      <c r="B166" s="31" t="s">
        <v>664</v>
      </c>
      <c r="C166" s="77" t="s">
        <v>483</v>
      </c>
      <c r="D166" s="78">
        <v>4</v>
      </c>
    </row>
    <row r="167" spans="1:4" ht="20.100000000000001" customHeight="1" x14ac:dyDescent="0.15">
      <c r="A167" s="141" t="s">
        <v>665</v>
      </c>
      <c r="B167" s="79" t="s">
        <v>666</v>
      </c>
      <c r="C167" s="80" t="s">
        <v>486</v>
      </c>
      <c r="D167" s="81">
        <v>2</v>
      </c>
    </row>
    <row r="168" spans="1:4" ht="20.100000000000001" customHeight="1" x14ac:dyDescent="0.15">
      <c r="A168" s="142"/>
      <c r="B168" s="26" t="s">
        <v>667</v>
      </c>
      <c r="C168" s="25" t="s">
        <v>486</v>
      </c>
      <c r="D168" s="72">
        <v>2</v>
      </c>
    </row>
    <row r="169" spans="1:4" ht="20.100000000000001" customHeight="1" x14ac:dyDescent="0.15">
      <c r="A169" s="142"/>
      <c r="B169" s="26" t="s">
        <v>668</v>
      </c>
      <c r="C169" s="25" t="s">
        <v>486</v>
      </c>
      <c r="D169" s="72">
        <v>2</v>
      </c>
    </row>
    <row r="170" spans="1:4" ht="20.100000000000001" customHeight="1" x14ac:dyDescent="0.15">
      <c r="A170" s="142"/>
      <c r="B170" s="26" t="s">
        <v>669</v>
      </c>
      <c r="C170" s="25" t="s">
        <v>480</v>
      </c>
      <c r="D170" s="72">
        <v>2</v>
      </c>
    </row>
    <row r="171" spans="1:4" ht="20.100000000000001" customHeight="1" x14ac:dyDescent="0.15">
      <c r="A171" s="142"/>
      <c r="B171" s="26" t="s">
        <v>670</v>
      </c>
      <c r="C171" s="25" t="s">
        <v>486</v>
      </c>
      <c r="D171" s="72">
        <v>2</v>
      </c>
    </row>
    <row r="172" spans="1:4" ht="20.100000000000001" customHeight="1" thickBot="1" x14ac:dyDescent="0.2">
      <c r="A172" s="142"/>
      <c r="B172" s="31" t="s">
        <v>671</v>
      </c>
      <c r="C172" s="77" t="s">
        <v>483</v>
      </c>
      <c r="D172" s="78">
        <v>3</v>
      </c>
    </row>
    <row r="173" spans="1:4" ht="20.100000000000001" customHeight="1" x14ac:dyDescent="0.15">
      <c r="A173" s="141" t="s">
        <v>672</v>
      </c>
      <c r="B173" s="79" t="s">
        <v>673</v>
      </c>
      <c r="C173" s="80" t="s">
        <v>495</v>
      </c>
      <c r="D173" s="81">
        <v>4</v>
      </c>
    </row>
    <row r="174" spans="1:4" ht="20.100000000000001" customHeight="1" thickBot="1" x14ac:dyDescent="0.2">
      <c r="A174" s="142"/>
      <c r="B174" s="31" t="s">
        <v>674</v>
      </c>
      <c r="C174" s="77" t="s">
        <v>495</v>
      </c>
      <c r="D174" s="78">
        <v>1</v>
      </c>
    </row>
    <row r="175" spans="1:4" ht="20.100000000000001" customHeight="1" x14ac:dyDescent="0.15">
      <c r="A175" s="141" t="s">
        <v>675</v>
      </c>
      <c r="B175" s="79" t="s">
        <v>676</v>
      </c>
      <c r="C175" s="80" t="s">
        <v>483</v>
      </c>
      <c r="D175" s="81">
        <v>3</v>
      </c>
    </row>
    <row r="176" spans="1:4" ht="20.100000000000001" customHeight="1" thickBot="1" x14ac:dyDescent="0.2">
      <c r="A176" s="142"/>
      <c r="B176" s="31" t="s">
        <v>677</v>
      </c>
      <c r="C176" s="77" t="s">
        <v>483</v>
      </c>
      <c r="D176" s="78">
        <v>3</v>
      </c>
    </row>
    <row r="177" spans="1:4" ht="20.100000000000001" customHeight="1" x14ac:dyDescent="0.15">
      <c r="A177" s="141" t="s">
        <v>678</v>
      </c>
      <c r="B177" s="79" t="s">
        <v>679</v>
      </c>
      <c r="C177" s="80" t="s">
        <v>486</v>
      </c>
      <c r="D177" s="81">
        <v>2</v>
      </c>
    </row>
    <row r="178" spans="1:4" ht="20.100000000000001" customHeight="1" x14ac:dyDescent="0.15">
      <c r="A178" s="142"/>
      <c r="B178" s="26" t="s">
        <v>680</v>
      </c>
      <c r="C178" s="25" t="s">
        <v>480</v>
      </c>
      <c r="D178" s="72">
        <v>2</v>
      </c>
    </row>
    <row r="179" spans="1:4" ht="20.100000000000001" customHeight="1" x14ac:dyDescent="0.15">
      <c r="A179" s="142"/>
      <c r="B179" s="26" t="s">
        <v>681</v>
      </c>
      <c r="C179" s="25" t="s">
        <v>483</v>
      </c>
      <c r="D179" s="72">
        <v>4</v>
      </c>
    </row>
    <row r="180" spans="1:4" ht="20.100000000000001" customHeight="1" x14ac:dyDescent="0.15">
      <c r="A180" s="142"/>
      <c r="B180" s="26" t="s">
        <v>682</v>
      </c>
      <c r="C180" s="25" t="s">
        <v>483</v>
      </c>
      <c r="D180" s="72">
        <v>4</v>
      </c>
    </row>
    <row r="181" spans="1:4" ht="20.100000000000001" customHeight="1" x14ac:dyDescent="0.15">
      <c r="A181" s="142"/>
      <c r="B181" s="26" t="s">
        <v>683</v>
      </c>
      <c r="C181" s="25" t="s">
        <v>483</v>
      </c>
      <c r="D181" s="72">
        <v>4</v>
      </c>
    </row>
    <row r="182" spans="1:4" ht="20.100000000000001" customHeight="1" x14ac:dyDescent="0.15">
      <c r="A182" s="142"/>
      <c r="B182" s="26" t="s">
        <v>684</v>
      </c>
      <c r="C182" s="25" t="s">
        <v>483</v>
      </c>
      <c r="D182" s="72">
        <v>4</v>
      </c>
    </row>
    <row r="183" spans="1:4" ht="20.100000000000001" customHeight="1" thickBot="1" x14ac:dyDescent="0.2">
      <c r="A183" s="142"/>
      <c r="B183" s="31" t="s">
        <v>685</v>
      </c>
      <c r="C183" s="77" t="s">
        <v>483</v>
      </c>
      <c r="D183" s="78">
        <v>4</v>
      </c>
    </row>
    <row r="184" spans="1:4" ht="20.100000000000001" customHeight="1" x14ac:dyDescent="0.15">
      <c r="A184" s="141" t="s">
        <v>686</v>
      </c>
      <c r="B184" s="79" t="s">
        <v>687</v>
      </c>
      <c r="C184" s="80" t="s">
        <v>486</v>
      </c>
      <c r="D184" s="81">
        <v>3</v>
      </c>
    </row>
    <row r="185" spans="1:4" ht="20.100000000000001" customHeight="1" x14ac:dyDescent="0.15">
      <c r="A185" s="142"/>
      <c r="B185" s="26" t="s">
        <v>688</v>
      </c>
      <c r="C185" s="25" t="s">
        <v>486</v>
      </c>
      <c r="D185" s="72">
        <v>3</v>
      </c>
    </row>
    <row r="186" spans="1:4" ht="20.100000000000001" customHeight="1" x14ac:dyDescent="0.15">
      <c r="A186" s="142"/>
      <c r="B186" s="26" t="s">
        <v>689</v>
      </c>
      <c r="C186" s="25" t="s">
        <v>480</v>
      </c>
      <c r="D186" s="72">
        <v>3</v>
      </c>
    </row>
    <row r="187" spans="1:4" ht="20.100000000000001" customHeight="1" x14ac:dyDescent="0.15">
      <c r="A187" s="142"/>
      <c r="B187" s="26" t="s">
        <v>690</v>
      </c>
      <c r="C187" s="25" t="s">
        <v>483</v>
      </c>
      <c r="D187" s="72">
        <v>5</v>
      </c>
    </row>
    <row r="188" spans="1:4" ht="20.100000000000001" customHeight="1" x14ac:dyDescent="0.15">
      <c r="A188" s="142"/>
      <c r="B188" s="26" t="s">
        <v>691</v>
      </c>
      <c r="C188" s="25" t="s">
        <v>483</v>
      </c>
      <c r="D188" s="72">
        <v>4</v>
      </c>
    </row>
    <row r="189" spans="1:4" ht="20.100000000000001" customHeight="1" x14ac:dyDescent="0.15">
      <c r="A189" s="142"/>
      <c r="B189" s="26" t="s">
        <v>692</v>
      </c>
      <c r="C189" s="25" t="s">
        <v>495</v>
      </c>
      <c r="D189" s="72">
        <v>1</v>
      </c>
    </row>
    <row r="190" spans="1:4" ht="20.100000000000001" customHeight="1" x14ac:dyDescent="0.15">
      <c r="A190" s="142"/>
      <c r="B190" s="26" t="s">
        <v>693</v>
      </c>
      <c r="C190" s="25" t="s">
        <v>483</v>
      </c>
      <c r="D190" s="72">
        <v>4</v>
      </c>
    </row>
    <row r="191" spans="1:4" ht="20.100000000000001" customHeight="1" thickBot="1" x14ac:dyDescent="0.2">
      <c r="A191" s="142"/>
      <c r="B191" s="31" t="s">
        <v>694</v>
      </c>
      <c r="C191" s="77" t="s">
        <v>436</v>
      </c>
      <c r="D191" s="78">
        <v>1</v>
      </c>
    </row>
    <row r="192" spans="1:4" ht="20.100000000000001" customHeight="1" x14ac:dyDescent="0.15">
      <c r="A192" s="141" t="s">
        <v>695</v>
      </c>
      <c r="B192" s="79" t="s">
        <v>696</v>
      </c>
      <c r="C192" s="80" t="s">
        <v>480</v>
      </c>
      <c r="D192" s="81">
        <v>1</v>
      </c>
    </row>
    <row r="193" spans="1:4" ht="20.100000000000001" customHeight="1" x14ac:dyDescent="0.15">
      <c r="A193" s="142"/>
      <c r="B193" s="26" t="s">
        <v>697</v>
      </c>
      <c r="C193" s="25" t="s">
        <v>480</v>
      </c>
      <c r="D193" s="72">
        <v>1</v>
      </c>
    </row>
    <row r="194" spans="1:4" ht="20.100000000000001" customHeight="1" x14ac:dyDescent="0.15">
      <c r="A194" s="142"/>
      <c r="B194" s="26" t="s">
        <v>698</v>
      </c>
      <c r="C194" s="25" t="s">
        <v>495</v>
      </c>
      <c r="D194" s="72">
        <v>2</v>
      </c>
    </row>
    <row r="195" spans="1:4" ht="20.100000000000001" customHeight="1" x14ac:dyDescent="0.15">
      <c r="A195" s="142"/>
      <c r="B195" s="26" t="s">
        <v>699</v>
      </c>
      <c r="C195" s="25" t="s">
        <v>501</v>
      </c>
      <c r="D195" s="72">
        <v>1</v>
      </c>
    </row>
    <row r="196" spans="1:4" ht="20.100000000000001" customHeight="1" x14ac:dyDescent="0.15">
      <c r="A196" s="142"/>
      <c r="B196" s="26" t="s">
        <v>700</v>
      </c>
      <c r="C196" s="25" t="s">
        <v>501</v>
      </c>
      <c r="D196" s="72">
        <v>1</v>
      </c>
    </row>
    <row r="197" spans="1:4" ht="20.100000000000001" customHeight="1" x14ac:dyDescent="0.15">
      <c r="A197" s="142"/>
      <c r="B197" s="26" t="s">
        <v>701</v>
      </c>
      <c r="C197" s="25" t="s">
        <v>501</v>
      </c>
      <c r="D197" s="72">
        <v>1</v>
      </c>
    </row>
    <row r="198" spans="1:4" ht="20.100000000000001" customHeight="1" x14ac:dyDescent="0.15">
      <c r="A198" s="142"/>
      <c r="B198" s="26" t="s">
        <v>702</v>
      </c>
      <c r="C198" s="25" t="s">
        <v>490</v>
      </c>
      <c r="D198" s="72">
        <v>1</v>
      </c>
    </row>
    <row r="199" spans="1:4" ht="20.100000000000001" customHeight="1" x14ac:dyDescent="0.15">
      <c r="A199" s="142"/>
      <c r="B199" s="26" t="s">
        <v>703</v>
      </c>
      <c r="C199" s="25" t="s">
        <v>436</v>
      </c>
      <c r="D199" s="72">
        <v>1</v>
      </c>
    </row>
    <row r="200" spans="1:4" ht="20.100000000000001" customHeight="1" thickBot="1" x14ac:dyDescent="0.2">
      <c r="A200" s="142"/>
      <c r="B200" s="31" t="s">
        <v>704</v>
      </c>
      <c r="C200" s="77" t="s">
        <v>436</v>
      </c>
      <c r="D200" s="78">
        <v>1</v>
      </c>
    </row>
    <row r="201" spans="1:4" ht="20.100000000000001" customHeight="1" thickBot="1" x14ac:dyDescent="0.2">
      <c r="A201" s="82" t="s">
        <v>705</v>
      </c>
      <c r="B201" s="83" t="s">
        <v>706</v>
      </c>
      <c r="C201" s="84" t="s">
        <v>501</v>
      </c>
      <c r="D201" s="85">
        <v>2</v>
      </c>
    </row>
    <row r="202" spans="1:4" ht="20.100000000000001" customHeight="1" x14ac:dyDescent="0.15">
      <c r="A202" s="141" t="s">
        <v>707</v>
      </c>
      <c r="B202" s="79" t="s">
        <v>708</v>
      </c>
      <c r="C202" s="80" t="s">
        <v>486</v>
      </c>
      <c r="D202" s="81">
        <v>3</v>
      </c>
    </row>
    <row r="203" spans="1:4" ht="20.100000000000001" customHeight="1" x14ac:dyDescent="0.15">
      <c r="A203" s="142"/>
      <c r="B203" s="26" t="s">
        <v>709</v>
      </c>
      <c r="C203" s="25" t="s">
        <v>480</v>
      </c>
      <c r="D203" s="72">
        <v>3</v>
      </c>
    </row>
    <row r="204" spans="1:4" ht="20.100000000000001" customHeight="1" x14ac:dyDescent="0.15">
      <c r="A204" s="142"/>
      <c r="B204" s="26" t="s">
        <v>710</v>
      </c>
      <c r="C204" s="25" t="s">
        <v>486</v>
      </c>
      <c r="D204" s="72">
        <v>3</v>
      </c>
    </row>
    <row r="205" spans="1:4" ht="20.100000000000001" customHeight="1" x14ac:dyDescent="0.15">
      <c r="A205" s="142"/>
      <c r="B205" s="26" t="s">
        <v>711</v>
      </c>
      <c r="C205" s="25" t="s">
        <v>486</v>
      </c>
      <c r="D205" s="72">
        <v>3</v>
      </c>
    </row>
    <row r="206" spans="1:4" ht="20.100000000000001" customHeight="1" x14ac:dyDescent="0.15">
      <c r="A206" s="142"/>
      <c r="B206" s="26" t="s">
        <v>712</v>
      </c>
      <c r="C206" s="25" t="s">
        <v>480</v>
      </c>
      <c r="D206" s="72">
        <v>3</v>
      </c>
    </row>
    <row r="207" spans="1:4" ht="20.100000000000001" customHeight="1" x14ac:dyDescent="0.15">
      <c r="A207" s="142"/>
      <c r="B207" s="26" t="s">
        <v>713</v>
      </c>
      <c r="C207" s="25" t="s">
        <v>480</v>
      </c>
      <c r="D207" s="72">
        <v>3</v>
      </c>
    </row>
    <row r="208" spans="1:4" ht="20.100000000000001" customHeight="1" x14ac:dyDescent="0.15">
      <c r="A208" s="142"/>
      <c r="B208" s="26" t="s">
        <v>714</v>
      </c>
      <c r="C208" s="25" t="s">
        <v>486</v>
      </c>
      <c r="D208" s="72">
        <v>3</v>
      </c>
    </row>
    <row r="209" spans="1:4" ht="20.100000000000001" customHeight="1" x14ac:dyDescent="0.15">
      <c r="A209" s="142"/>
      <c r="B209" s="26" t="s">
        <v>715</v>
      </c>
      <c r="C209" s="25" t="s">
        <v>480</v>
      </c>
      <c r="D209" s="72">
        <v>3</v>
      </c>
    </row>
    <row r="210" spans="1:4" ht="20.100000000000001" customHeight="1" x14ac:dyDescent="0.15">
      <c r="A210" s="142"/>
      <c r="B210" s="26" t="s">
        <v>716</v>
      </c>
      <c r="C210" s="25" t="s">
        <v>483</v>
      </c>
      <c r="D210" s="72">
        <v>5</v>
      </c>
    </row>
    <row r="211" spans="1:4" ht="20.100000000000001" customHeight="1" x14ac:dyDescent="0.15">
      <c r="A211" s="142"/>
      <c r="B211" s="26" t="s">
        <v>717</v>
      </c>
      <c r="C211" s="25" t="s">
        <v>501</v>
      </c>
      <c r="D211" s="72">
        <v>1</v>
      </c>
    </row>
    <row r="212" spans="1:4" ht="20.100000000000001" customHeight="1" thickBot="1" x14ac:dyDescent="0.2">
      <c r="A212" s="142"/>
      <c r="B212" s="31" t="s">
        <v>718</v>
      </c>
      <c r="C212" s="77" t="s">
        <v>510</v>
      </c>
      <c r="D212" s="78">
        <v>1</v>
      </c>
    </row>
    <row r="213" spans="1:4" ht="20.100000000000001" customHeight="1" x14ac:dyDescent="0.15">
      <c r="A213" s="141" t="s">
        <v>719</v>
      </c>
      <c r="B213" s="79" t="s">
        <v>720</v>
      </c>
      <c r="C213" s="80" t="s">
        <v>483</v>
      </c>
      <c r="D213" s="81">
        <v>3</v>
      </c>
    </row>
    <row r="214" spans="1:4" ht="20.100000000000001" customHeight="1" x14ac:dyDescent="0.15">
      <c r="A214" s="142"/>
      <c r="B214" s="26" t="s">
        <v>721</v>
      </c>
      <c r="C214" s="25" t="s">
        <v>483</v>
      </c>
      <c r="D214" s="72">
        <v>5</v>
      </c>
    </row>
    <row r="215" spans="1:4" ht="20.100000000000001" customHeight="1" thickBot="1" x14ac:dyDescent="0.2">
      <c r="A215" s="142"/>
      <c r="B215" s="31" t="s">
        <v>722</v>
      </c>
      <c r="C215" s="77" t="s">
        <v>510</v>
      </c>
      <c r="D215" s="78">
        <v>1</v>
      </c>
    </row>
    <row r="216" spans="1:4" ht="20.100000000000001" customHeight="1" x14ac:dyDescent="0.15">
      <c r="A216" s="141" t="s">
        <v>723</v>
      </c>
      <c r="B216" s="79" t="s">
        <v>724</v>
      </c>
      <c r="C216" s="80" t="s">
        <v>483</v>
      </c>
      <c r="D216" s="81">
        <v>5</v>
      </c>
    </row>
    <row r="217" spans="1:4" ht="20.100000000000001" customHeight="1" thickBot="1" x14ac:dyDescent="0.2">
      <c r="A217" s="142"/>
      <c r="B217" s="31" t="s">
        <v>725</v>
      </c>
      <c r="C217" s="77" t="s">
        <v>483</v>
      </c>
      <c r="D217" s="78">
        <v>5</v>
      </c>
    </row>
    <row r="218" spans="1:4" ht="20.100000000000001" customHeight="1" x14ac:dyDescent="0.15">
      <c r="A218" s="141" t="s">
        <v>424</v>
      </c>
      <c r="B218" s="79" t="s">
        <v>726</v>
      </c>
      <c r="C218" s="80" t="s">
        <v>483</v>
      </c>
      <c r="D218" s="81">
        <v>5</v>
      </c>
    </row>
    <row r="219" spans="1:4" ht="20.100000000000001" customHeight="1" thickBot="1" x14ac:dyDescent="0.2">
      <c r="A219" s="142"/>
      <c r="B219" s="31" t="s">
        <v>727</v>
      </c>
      <c r="C219" s="77" t="s">
        <v>483</v>
      </c>
      <c r="D219" s="78">
        <v>3</v>
      </c>
    </row>
    <row r="220" spans="1:4" ht="20.100000000000001" customHeight="1" thickBot="1" x14ac:dyDescent="0.2">
      <c r="A220" s="82" t="s">
        <v>728</v>
      </c>
      <c r="B220" s="83" t="s">
        <v>729</v>
      </c>
      <c r="C220" s="84" t="s">
        <v>483</v>
      </c>
      <c r="D220" s="85">
        <v>4</v>
      </c>
    </row>
    <row r="221" spans="1:4" ht="20.100000000000001" customHeight="1" thickBot="1" x14ac:dyDescent="0.2">
      <c r="A221" s="82" t="s">
        <v>730</v>
      </c>
      <c r="B221" s="83" t="s">
        <v>731</v>
      </c>
      <c r="C221" s="84" t="s">
        <v>483</v>
      </c>
      <c r="D221" s="85">
        <v>3</v>
      </c>
    </row>
    <row r="222" spans="1:4" ht="20.100000000000001" customHeight="1" thickBot="1" x14ac:dyDescent="0.2">
      <c r="A222" s="82" t="s">
        <v>732</v>
      </c>
      <c r="B222" s="83" t="s">
        <v>733</v>
      </c>
      <c r="C222" s="84" t="s">
        <v>480</v>
      </c>
      <c r="D222" s="85">
        <v>2</v>
      </c>
    </row>
    <row r="223" spans="1:4" ht="20.100000000000001" customHeight="1" x14ac:dyDescent="0.15">
      <c r="A223" s="141" t="s">
        <v>429</v>
      </c>
      <c r="B223" s="79" t="s">
        <v>734</v>
      </c>
      <c r="C223" s="80" t="s">
        <v>480</v>
      </c>
      <c r="D223" s="81">
        <v>1</v>
      </c>
    </row>
    <row r="224" spans="1:4" ht="20.100000000000001" customHeight="1" x14ac:dyDescent="0.15">
      <c r="A224" s="142"/>
      <c r="B224" s="26" t="s">
        <v>735</v>
      </c>
      <c r="C224" s="25" t="s">
        <v>483</v>
      </c>
      <c r="D224" s="72">
        <v>5</v>
      </c>
    </row>
    <row r="225" spans="1:4" ht="20.100000000000001" customHeight="1" x14ac:dyDescent="0.15">
      <c r="A225" s="142"/>
      <c r="B225" s="26" t="s">
        <v>736</v>
      </c>
      <c r="C225" s="25" t="s">
        <v>495</v>
      </c>
      <c r="D225" s="72">
        <v>1</v>
      </c>
    </row>
    <row r="226" spans="1:4" ht="20.100000000000001" customHeight="1" x14ac:dyDescent="0.15">
      <c r="A226" s="142"/>
      <c r="B226" s="26" t="s">
        <v>737</v>
      </c>
      <c r="C226" s="25" t="s">
        <v>495</v>
      </c>
      <c r="D226" s="72">
        <v>3</v>
      </c>
    </row>
    <row r="227" spans="1:4" ht="20.100000000000001" customHeight="1" x14ac:dyDescent="0.15">
      <c r="A227" s="142"/>
      <c r="B227" s="26" t="s">
        <v>738</v>
      </c>
      <c r="C227" s="25" t="s">
        <v>495</v>
      </c>
      <c r="D227" s="72">
        <v>5</v>
      </c>
    </row>
    <row r="228" spans="1:4" ht="20.100000000000001" customHeight="1" x14ac:dyDescent="0.15">
      <c r="A228" s="142"/>
      <c r="B228" s="26" t="s">
        <v>739</v>
      </c>
      <c r="C228" s="25" t="s">
        <v>483</v>
      </c>
      <c r="D228" s="72">
        <v>5</v>
      </c>
    </row>
    <row r="229" spans="1:4" ht="20.100000000000001" customHeight="1" x14ac:dyDescent="0.15">
      <c r="A229" s="142"/>
      <c r="B229" s="26" t="s">
        <v>740</v>
      </c>
      <c r="C229" s="25" t="s">
        <v>483</v>
      </c>
      <c r="D229" s="72">
        <v>5</v>
      </c>
    </row>
    <row r="230" spans="1:4" ht="20.100000000000001" customHeight="1" x14ac:dyDescent="0.15">
      <c r="A230" s="142"/>
      <c r="B230" s="26" t="s">
        <v>741</v>
      </c>
      <c r="C230" s="25" t="s">
        <v>483</v>
      </c>
      <c r="D230" s="72">
        <v>5</v>
      </c>
    </row>
    <row r="231" spans="1:4" ht="20.100000000000001" customHeight="1" x14ac:dyDescent="0.15">
      <c r="A231" s="142"/>
      <c r="B231" s="26" t="s">
        <v>742</v>
      </c>
      <c r="C231" s="25" t="s">
        <v>483</v>
      </c>
      <c r="D231" s="72">
        <v>5</v>
      </c>
    </row>
    <row r="232" spans="1:4" ht="20.100000000000001" customHeight="1" x14ac:dyDescent="0.15">
      <c r="A232" s="142"/>
      <c r="B232" s="26" t="s">
        <v>743</v>
      </c>
      <c r="C232" s="25" t="s">
        <v>483</v>
      </c>
      <c r="D232" s="72">
        <v>3</v>
      </c>
    </row>
    <row r="233" spans="1:4" ht="20.100000000000001" customHeight="1" x14ac:dyDescent="0.15">
      <c r="A233" s="142"/>
      <c r="B233" s="26" t="s">
        <v>744</v>
      </c>
      <c r="C233" s="25" t="s">
        <v>501</v>
      </c>
      <c r="D233" s="72">
        <v>2</v>
      </c>
    </row>
    <row r="234" spans="1:4" ht="20.100000000000001" customHeight="1" x14ac:dyDescent="0.15">
      <c r="A234" s="142"/>
      <c r="B234" s="26" t="s">
        <v>745</v>
      </c>
      <c r="C234" s="25" t="s">
        <v>501</v>
      </c>
      <c r="D234" s="72">
        <v>2</v>
      </c>
    </row>
    <row r="235" spans="1:4" ht="20.100000000000001" customHeight="1" x14ac:dyDescent="0.15">
      <c r="A235" s="142"/>
      <c r="B235" s="26" t="s">
        <v>746</v>
      </c>
      <c r="C235" s="25" t="s">
        <v>490</v>
      </c>
      <c r="D235" s="72">
        <v>1</v>
      </c>
    </row>
    <row r="236" spans="1:4" ht="20.100000000000001" customHeight="1" x14ac:dyDescent="0.15">
      <c r="A236" s="142"/>
      <c r="B236" s="26" t="s">
        <v>747</v>
      </c>
      <c r="C236" s="25" t="s">
        <v>436</v>
      </c>
      <c r="D236" s="72">
        <v>1</v>
      </c>
    </row>
    <row r="237" spans="1:4" ht="20.100000000000001" customHeight="1" x14ac:dyDescent="0.15">
      <c r="A237" s="142"/>
      <c r="B237" s="26" t="s">
        <v>748</v>
      </c>
      <c r="C237" s="25" t="s">
        <v>436</v>
      </c>
      <c r="D237" s="72">
        <v>1</v>
      </c>
    </row>
    <row r="238" spans="1:4" ht="20.100000000000001" customHeight="1" thickBot="1" x14ac:dyDescent="0.2">
      <c r="A238" s="142"/>
      <c r="B238" s="31" t="s">
        <v>749</v>
      </c>
      <c r="C238" s="77" t="s">
        <v>436</v>
      </c>
      <c r="D238" s="78">
        <v>1</v>
      </c>
    </row>
    <row r="239" spans="1:4" ht="20.100000000000001" customHeight="1" x14ac:dyDescent="0.15">
      <c r="A239" s="141" t="s">
        <v>750</v>
      </c>
      <c r="B239" s="79" t="s">
        <v>751</v>
      </c>
      <c r="C239" s="80" t="s">
        <v>480</v>
      </c>
      <c r="D239" s="81">
        <v>2</v>
      </c>
    </row>
    <row r="240" spans="1:4" ht="20.100000000000001" customHeight="1" x14ac:dyDescent="0.15">
      <c r="A240" s="142"/>
      <c r="B240" s="26" t="s">
        <v>752</v>
      </c>
      <c r="C240" s="25" t="s">
        <v>483</v>
      </c>
      <c r="D240" s="72">
        <v>5</v>
      </c>
    </row>
    <row r="241" spans="1:4" ht="20.100000000000001" customHeight="1" thickBot="1" x14ac:dyDescent="0.2">
      <c r="A241" s="142"/>
      <c r="B241" s="31" t="s">
        <v>753</v>
      </c>
      <c r="C241" s="77" t="s">
        <v>501</v>
      </c>
      <c r="D241" s="78">
        <v>1</v>
      </c>
    </row>
    <row r="242" spans="1:4" ht="20.100000000000001" customHeight="1" x14ac:dyDescent="0.15">
      <c r="A242" s="141" t="s">
        <v>754</v>
      </c>
      <c r="B242" s="79" t="s">
        <v>755</v>
      </c>
      <c r="C242" s="80" t="s">
        <v>495</v>
      </c>
      <c r="D242" s="81">
        <v>2</v>
      </c>
    </row>
    <row r="243" spans="1:4" ht="20.100000000000001" customHeight="1" x14ac:dyDescent="0.15">
      <c r="A243" s="142"/>
      <c r="B243" s="26" t="s">
        <v>756</v>
      </c>
      <c r="C243" s="25" t="s">
        <v>501</v>
      </c>
      <c r="D243" s="72">
        <v>2</v>
      </c>
    </row>
    <row r="244" spans="1:4" ht="20.100000000000001" customHeight="1" x14ac:dyDescent="0.15">
      <c r="A244" s="142"/>
      <c r="B244" s="26" t="s">
        <v>757</v>
      </c>
      <c r="C244" s="25" t="s">
        <v>501</v>
      </c>
      <c r="D244" s="72">
        <v>2</v>
      </c>
    </row>
    <row r="245" spans="1:4" ht="20.100000000000001" customHeight="1" thickBot="1" x14ac:dyDescent="0.2">
      <c r="A245" s="142"/>
      <c r="B245" s="31" t="s">
        <v>758</v>
      </c>
      <c r="C245" s="77" t="s">
        <v>501</v>
      </c>
      <c r="D245" s="78">
        <v>2</v>
      </c>
    </row>
    <row r="246" spans="1:4" ht="20.100000000000001" customHeight="1" thickBot="1" x14ac:dyDescent="0.2">
      <c r="A246" s="82" t="s">
        <v>759</v>
      </c>
      <c r="B246" s="83" t="s">
        <v>760</v>
      </c>
      <c r="C246" s="84" t="s">
        <v>436</v>
      </c>
      <c r="D246" s="86">
        <v>1</v>
      </c>
    </row>
    <row r="247" spans="1:4" ht="20.100000000000001" customHeight="1" thickBot="1" x14ac:dyDescent="0.2">
      <c r="A247" s="82" t="s">
        <v>761</v>
      </c>
      <c r="B247" s="83" t="s">
        <v>762</v>
      </c>
      <c r="C247" s="84" t="s">
        <v>483</v>
      </c>
      <c r="D247" s="85">
        <v>1</v>
      </c>
    </row>
    <row r="248" spans="1:4" ht="20.100000000000001" customHeight="1" x14ac:dyDescent="0.15">
      <c r="A248" s="141" t="s">
        <v>763</v>
      </c>
      <c r="B248" s="79" t="s">
        <v>764</v>
      </c>
      <c r="C248" s="80" t="s">
        <v>483</v>
      </c>
      <c r="D248" s="81">
        <v>4</v>
      </c>
    </row>
    <row r="249" spans="1:4" ht="20.100000000000001" customHeight="1" x14ac:dyDescent="0.15">
      <c r="A249" s="142"/>
      <c r="B249" s="26" t="s">
        <v>765</v>
      </c>
      <c r="C249" s="25" t="s">
        <v>483</v>
      </c>
      <c r="D249" s="72">
        <v>4</v>
      </c>
    </row>
    <row r="250" spans="1:4" ht="20.100000000000001" customHeight="1" x14ac:dyDescent="0.15">
      <c r="A250" s="142"/>
      <c r="B250" s="26" t="s">
        <v>766</v>
      </c>
      <c r="C250" s="25" t="s">
        <v>501</v>
      </c>
      <c r="D250" s="72">
        <v>1</v>
      </c>
    </row>
    <row r="251" spans="1:4" ht="20.100000000000001" customHeight="1" x14ac:dyDescent="0.15">
      <c r="A251" s="142"/>
      <c r="B251" s="26" t="s">
        <v>767</v>
      </c>
      <c r="C251" s="25" t="s">
        <v>436</v>
      </c>
      <c r="D251" s="72">
        <v>1</v>
      </c>
    </row>
    <row r="252" spans="1:4" ht="20.100000000000001" customHeight="1" x14ac:dyDescent="0.15">
      <c r="A252" s="142"/>
      <c r="B252" s="26" t="s">
        <v>768</v>
      </c>
      <c r="C252" s="25" t="s">
        <v>438</v>
      </c>
      <c r="D252" s="72">
        <v>1</v>
      </c>
    </row>
    <row r="253" spans="1:4" ht="20.100000000000001" customHeight="1" thickBot="1" x14ac:dyDescent="0.2">
      <c r="A253" s="142"/>
      <c r="B253" s="31" t="s">
        <v>769</v>
      </c>
      <c r="C253" s="77" t="s">
        <v>438</v>
      </c>
      <c r="D253" s="78">
        <v>1</v>
      </c>
    </row>
    <row r="254" spans="1:4" ht="20.100000000000001" customHeight="1" x14ac:dyDescent="0.15">
      <c r="A254" s="141" t="s">
        <v>770</v>
      </c>
      <c r="B254" s="79" t="s">
        <v>771</v>
      </c>
      <c r="C254" s="80" t="s">
        <v>483</v>
      </c>
      <c r="D254" s="81">
        <v>3</v>
      </c>
    </row>
    <row r="255" spans="1:4" ht="20.100000000000001" customHeight="1" x14ac:dyDescent="0.15">
      <c r="A255" s="142"/>
      <c r="B255" s="26" t="s">
        <v>772</v>
      </c>
      <c r="C255" s="25" t="s">
        <v>483</v>
      </c>
      <c r="D255" s="72">
        <v>3</v>
      </c>
    </row>
    <row r="256" spans="1:4" ht="20.100000000000001" customHeight="1" x14ac:dyDescent="0.15">
      <c r="A256" s="142"/>
      <c r="B256" s="26" t="s">
        <v>773</v>
      </c>
      <c r="C256" s="25" t="s">
        <v>501</v>
      </c>
      <c r="D256" s="72">
        <v>1</v>
      </c>
    </row>
    <row r="257" spans="1:4" ht="20.100000000000001" customHeight="1" thickBot="1" x14ac:dyDescent="0.2">
      <c r="A257" s="142"/>
      <c r="B257" s="31" t="s">
        <v>774</v>
      </c>
      <c r="C257" s="77" t="s">
        <v>438</v>
      </c>
      <c r="D257" s="78">
        <v>1</v>
      </c>
    </row>
    <row r="258" spans="1:4" ht="20.100000000000001" customHeight="1" x14ac:dyDescent="0.15">
      <c r="A258" s="141" t="s">
        <v>775</v>
      </c>
      <c r="B258" s="79" t="s">
        <v>776</v>
      </c>
      <c r="C258" s="80" t="s">
        <v>480</v>
      </c>
      <c r="D258" s="81">
        <v>2</v>
      </c>
    </row>
    <row r="259" spans="1:4" ht="20.100000000000001" customHeight="1" x14ac:dyDescent="0.15">
      <c r="A259" s="142"/>
      <c r="B259" s="26" t="s">
        <v>777</v>
      </c>
      <c r="C259" s="25" t="s">
        <v>483</v>
      </c>
      <c r="D259" s="72">
        <v>5</v>
      </c>
    </row>
    <row r="260" spans="1:4" ht="20.100000000000001" customHeight="1" x14ac:dyDescent="0.15">
      <c r="A260" s="142"/>
      <c r="B260" s="26" t="s">
        <v>778</v>
      </c>
      <c r="C260" s="25" t="s">
        <v>501</v>
      </c>
      <c r="D260" s="72">
        <v>1</v>
      </c>
    </row>
    <row r="261" spans="1:4" ht="20.100000000000001" customHeight="1" thickBot="1" x14ac:dyDescent="0.2">
      <c r="A261" s="142"/>
      <c r="B261" s="31" t="s">
        <v>779</v>
      </c>
      <c r="C261" s="77" t="s">
        <v>436</v>
      </c>
      <c r="D261" s="78">
        <v>1</v>
      </c>
    </row>
    <row r="262" spans="1:4" ht="20.100000000000001" customHeight="1" x14ac:dyDescent="0.15">
      <c r="A262" s="141" t="s">
        <v>780</v>
      </c>
      <c r="B262" s="79" t="s">
        <v>781</v>
      </c>
      <c r="C262" s="80" t="s">
        <v>483</v>
      </c>
      <c r="D262" s="81">
        <v>5</v>
      </c>
    </row>
    <row r="263" spans="1:4" ht="20.100000000000001" customHeight="1" x14ac:dyDescent="0.15">
      <c r="A263" s="142"/>
      <c r="B263" s="26" t="s">
        <v>782</v>
      </c>
      <c r="C263" s="25" t="s">
        <v>495</v>
      </c>
      <c r="D263" s="72">
        <v>3</v>
      </c>
    </row>
    <row r="264" spans="1:4" ht="20.100000000000001" customHeight="1" x14ac:dyDescent="0.15">
      <c r="A264" s="142"/>
      <c r="B264" s="26" t="s">
        <v>783</v>
      </c>
      <c r="C264" s="25" t="s">
        <v>510</v>
      </c>
      <c r="D264" s="72">
        <v>2</v>
      </c>
    </row>
    <row r="265" spans="1:4" ht="20.100000000000001" customHeight="1" thickBot="1" x14ac:dyDescent="0.2">
      <c r="A265" s="142"/>
      <c r="B265" s="31" t="s">
        <v>784</v>
      </c>
      <c r="C265" s="77" t="s">
        <v>501</v>
      </c>
      <c r="D265" s="78">
        <v>2</v>
      </c>
    </row>
    <row r="266" spans="1:4" ht="20.100000000000001" customHeight="1" thickBot="1" x14ac:dyDescent="0.2">
      <c r="A266" s="82" t="s">
        <v>785</v>
      </c>
      <c r="B266" s="83" t="s">
        <v>786</v>
      </c>
      <c r="C266" s="84" t="s">
        <v>501</v>
      </c>
      <c r="D266" s="85">
        <v>2</v>
      </c>
    </row>
    <row r="267" spans="1:4" ht="20.100000000000001" customHeight="1" x14ac:dyDescent="0.15">
      <c r="A267" s="141" t="s">
        <v>787</v>
      </c>
      <c r="B267" s="79" t="s">
        <v>788</v>
      </c>
      <c r="C267" s="80" t="s">
        <v>483</v>
      </c>
      <c r="D267" s="81">
        <v>5</v>
      </c>
    </row>
    <row r="268" spans="1:4" ht="20.100000000000001" customHeight="1" x14ac:dyDescent="0.15">
      <c r="A268" s="142"/>
      <c r="B268" s="26" t="s">
        <v>789</v>
      </c>
      <c r="C268" s="25" t="s">
        <v>495</v>
      </c>
      <c r="D268" s="72">
        <v>5</v>
      </c>
    </row>
    <row r="269" spans="1:4" ht="20.100000000000001" customHeight="1" x14ac:dyDescent="0.15">
      <c r="A269" s="142"/>
      <c r="B269" s="26" t="s">
        <v>790</v>
      </c>
      <c r="C269" s="25" t="s">
        <v>483</v>
      </c>
      <c r="D269" s="72">
        <v>5</v>
      </c>
    </row>
    <row r="270" spans="1:4" ht="20.100000000000001" customHeight="1" x14ac:dyDescent="0.15">
      <c r="A270" s="142"/>
      <c r="B270" s="26" t="s">
        <v>791</v>
      </c>
      <c r="C270" s="25" t="s">
        <v>483</v>
      </c>
      <c r="D270" s="72">
        <v>5</v>
      </c>
    </row>
    <row r="271" spans="1:4" ht="20.100000000000001" customHeight="1" x14ac:dyDescent="0.15">
      <c r="A271" s="142"/>
      <c r="B271" s="26" t="s">
        <v>792</v>
      </c>
      <c r="C271" s="25" t="s">
        <v>483</v>
      </c>
      <c r="D271" s="72">
        <v>5</v>
      </c>
    </row>
    <row r="272" spans="1:4" ht="20.100000000000001" customHeight="1" x14ac:dyDescent="0.15">
      <c r="A272" s="142"/>
      <c r="B272" s="26" t="s">
        <v>793</v>
      </c>
      <c r="C272" s="25" t="s">
        <v>483</v>
      </c>
      <c r="D272" s="72">
        <v>5</v>
      </c>
    </row>
    <row r="273" spans="1:4" ht="20.100000000000001" customHeight="1" x14ac:dyDescent="0.15">
      <c r="A273" s="142"/>
      <c r="B273" s="26" t="s">
        <v>794</v>
      </c>
      <c r="C273" s="25" t="s">
        <v>510</v>
      </c>
      <c r="D273" s="72">
        <v>1</v>
      </c>
    </row>
    <row r="274" spans="1:4" ht="20.100000000000001" customHeight="1" x14ac:dyDescent="0.15">
      <c r="A274" s="142"/>
      <c r="B274" s="26" t="s">
        <v>795</v>
      </c>
      <c r="C274" s="25" t="s">
        <v>501</v>
      </c>
      <c r="D274" s="72">
        <v>1</v>
      </c>
    </row>
    <row r="275" spans="1:4" ht="20.100000000000001" customHeight="1" x14ac:dyDescent="0.15">
      <c r="A275" s="142"/>
      <c r="B275" s="26" t="s">
        <v>796</v>
      </c>
      <c r="C275" s="25" t="s">
        <v>510</v>
      </c>
      <c r="D275" s="72">
        <v>1</v>
      </c>
    </row>
    <row r="276" spans="1:4" ht="20.100000000000001" customHeight="1" thickBot="1" x14ac:dyDescent="0.2">
      <c r="A276" s="142"/>
      <c r="B276" s="31" t="s">
        <v>797</v>
      </c>
      <c r="C276" s="77" t="s">
        <v>501</v>
      </c>
      <c r="D276" s="78">
        <v>1</v>
      </c>
    </row>
    <row r="277" spans="1:4" ht="20.100000000000001" customHeight="1" x14ac:dyDescent="0.15">
      <c r="A277" s="141" t="s">
        <v>798</v>
      </c>
      <c r="B277" s="79" t="s">
        <v>799</v>
      </c>
      <c r="C277" s="80" t="s">
        <v>480</v>
      </c>
      <c r="D277" s="81">
        <v>3</v>
      </c>
    </row>
    <row r="278" spans="1:4" ht="20.100000000000001" customHeight="1" thickBot="1" x14ac:dyDescent="0.2">
      <c r="A278" s="142"/>
      <c r="B278" s="31" t="s">
        <v>800</v>
      </c>
      <c r="C278" s="77" t="s">
        <v>483</v>
      </c>
      <c r="D278" s="78">
        <v>4</v>
      </c>
    </row>
    <row r="279" spans="1:4" ht="20.100000000000001" customHeight="1" x14ac:dyDescent="0.15">
      <c r="A279" s="141" t="s">
        <v>801</v>
      </c>
      <c r="B279" s="79" t="s">
        <v>802</v>
      </c>
      <c r="C279" s="80" t="s">
        <v>483</v>
      </c>
      <c r="D279" s="81">
        <v>4</v>
      </c>
    </row>
    <row r="280" spans="1:4" ht="20.100000000000001" customHeight="1" thickBot="1" x14ac:dyDescent="0.2">
      <c r="A280" s="142"/>
      <c r="B280" s="31" t="s">
        <v>803</v>
      </c>
      <c r="C280" s="77" t="s">
        <v>436</v>
      </c>
      <c r="D280" s="78">
        <v>1</v>
      </c>
    </row>
    <row r="281" spans="1:4" ht="20.100000000000001" customHeight="1" thickBot="1" x14ac:dyDescent="0.2">
      <c r="A281" s="82" t="s">
        <v>804</v>
      </c>
      <c r="B281" s="83" t="s">
        <v>805</v>
      </c>
      <c r="C281" s="84" t="s">
        <v>480</v>
      </c>
      <c r="D281" s="85">
        <v>3</v>
      </c>
    </row>
    <row r="282" spans="1:4" ht="20.100000000000001" customHeight="1" x14ac:dyDescent="0.15">
      <c r="A282" s="141" t="s">
        <v>422</v>
      </c>
      <c r="B282" s="79" t="s">
        <v>806</v>
      </c>
      <c r="C282" s="80" t="s">
        <v>480</v>
      </c>
      <c r="D282" s="81">
        <v>3</v>
      </c>
    </row>
    <row r="283" spans="1:4" ht="20.100000000000001" customHeight="1" x14ac:dyDescent="0.15">
      <c r="A283" s="142"/>
      <c r="B283" s="26" t="s">
        <v>807</v>
      </c>
      <c r="C283" s="25" t="s">
        <v>480</v>
      </c>
      <c r="D283" s="72">
        <v>3</v>
      </c>
    </row>
    <row r="284" spans="1:4" ht="20.100000000000001" customHeight="1" x14ac:dyDescent="0.15">
      <c r="A284" s="142"/>
      <c r="B284" s="26" t="s">
        <v>808</v>
      </c>
      <c r="C284" s="25" t="s">
        <v>483</v>
      </c>
      <c r="D284" s="72">
        <v>5</v>
      </c>
    </row>
    <row r="285" spans="1:4" ht="20.100000000000001" customHeight="1" x14ac:dyDescent="0.15">
      <c r="A285" s="142"/>
      <c r="B285" s="26" t="s">
        <v>809</v>
      </c>
      <c r="C285" s="25" t="s">
        <v>495</v>
      </c>
      <c r="D285" s="72">
        <v>2</v>
      </c>
    </row>
    <row r="286" spans="1:4" ht="20.100000000000001" customHeight="1" x14ac:dyDescent="0.15">
      <c r="A286" s="142"/>
      <c r="B286" s="26" t="s">
        <v>810</v>
      </c>
      <c r="C286" s="25" t="s">
        <v>495</v>
      </c>
      <c r="D286" s="72">
        <v>5</v>
      </c>
    </row>
    <row r="287" spans="1:4" ht="20.100000000000001" customHeight="1" x14ac:dyDescent="0.15">
      <c r="A287" s="142"/>
      <c r="B287" s="26" t="s">
        <v>811</v>
      </c>
      <c r="C287" s="25" t="s">
        <v>483</v>
      </c>
      <c r="D287" s="72">
        <v>4</v>
      </c>
    </row>
    <row r="288" spans="1:4" ht="20.100000000000001" customHeight="1" thickBot="1" x14ac:dyDescent="0.2">
      <c r="A288" s="143"/>
      <c r="B288" s="74" t="s">
        <v>812</v>
      </c>
      <c r="C288" s="75" t="s">
        <v>501</v>
      </c>
      <c r="D288" s="76">
        <v>2</v>
      </c>
    </row>
  </sheetData>
  <mergeCells count="44">
    <mergeCell ref="A218:A219"/>
    <mergeCell ref="A282:A288"/>
    <mergeCell ref="A279:A280"/>
    <mergeCell ref="A277:A278"/>
    <mergeCell ref="A267:A276"/>
    <mergeCell ref="A262:A265"/>
    <mergeCell ref="A258:A261"/>
    <mergeCell ref="A254:A257"/>
    <mergeCell ref="A248:A253"/>
    <mergeCell ref="A242:A245"/>
    <mergeCell ref="A239:A241"/>
    <mergeCell ref="A223:A238"/>
    <mergeCell ref="A142:A146"/>
    <mergeCell ref="A216:A217"/>
    <mergeCell ref="A213:A215"/>
    <mergeCell ref="A202:A212"/>
    <mergeCell ref="A192:A200"/>
    <mergeCell ref="A184:A191"/>
    <mergeCell ref="A177:A183"/>
    <mergeCell ref="A175:A176"/>
    <mergeCell ref="A173:A174"/>
    <mergeCell ref="A167:A172"/>
    <mergeCell ref="A161:A166"/>
    <mergeCell ref="A147:A160"/>
    <mergeCell ref="A53:A58"/>
    <mergeCell ref="A133:A141"/>
    <mergeCell ref="A130:A132"/>
    <mergeCell ref="A118:A129"/>
    <mergeCell ref="A108:A117"/>
    <mergeCell ref="A101:A107"/>
    <mergeCell ref="A97:A99"/>
    <mergeCell ref="A91:A96"/>
    <mergeCell ref="A87:A90"/>
    <mergeCell ref="A76:A86"/>
    <mergeCell ref="A62:A75"/>
    <mergeCell ref="A59:A61"/>
    <mergeCell ref="A4:A6"/>
    <mergeCell ref="A2:A3"/>
    <mergeCell ref="A43:A52"/>
    <mergeCell ref="A39:A42"/>
    <mergeCell ref="A29:A38"/>
    <mergeCell ref="A21:A28"/>
    <mergeCell ref="A11:A20"/>
    <mergeCell ref="A7:A10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2" sqref="H2"/>
    </sheetView>
  </sheetViews>
  <sheetFormatPr defaultRowHeight="14.25" x14ac:dyDescent="0.15"/>
  <cols>
    <col min="1" max="1" width="4" style="40" bestFit="1" customWidth="1"/>
    <col min="2" max="2" width="21.28515625" style="40" bestFit="1" customWidth="1"/>
    <col min="3" max="3" width="16.140625" style="40" bestFit="1" customWidth="1"/>
    <col min="4" max="4" width="9.140625" style="40"/>
    <col min="5" max="5" width="4" style="40" bestFit="1" customWidth="1"/>
    <col min="6" max="6" width="23.85546875" style="40" bestFit="1" customWidth="1"/>
    <col min="7" max="7" width="16.140625" style="40" bestFit="1" customWidth="1"/>
    <col min="8" max="253" width="9.140625" style="40"/>
    <col min="254" max="254" width="19.42578125" style="40" bestFit="1" customWidth="1"/>
    <col min="255" max="255" width="9.140625" style="40"/>
    <col min="256" max="256" width="12.5703125" style="40" bestFit="1" customWidth="1"/>
    <col min="257" max="257" width="5.42578125" style="40" bestFit="1" customWidth="1"/>
    <col min="258" max="509" width="9.140625" style="40"/>
    <col min="510" max="510" width="19.42578125" style="40" bestFit="1" customWidth="1"/>
    <col min="511" max="511" width="9.140625" style="40"/>
    <col min="512" max="512" width="12.5703125" style="40" bestFit="1" customWidth="1"/>
    <col min="513" max="513" width="5.42578125" style="40" bestFit="1" customWidth="1"/>
    <col min="514" max="765" width="9.140625" style="40"/>
    <col min="766" max="766" width="19.42578125" style="40" bestFit="1" customWidth="1"/>
    <col min="767" max="767" width="9.140625" style="40"/>
    <col min="768" max="768" width="12.5703125" style="40" bestFit="1" customWidth="1"/>
    <col min="769" max="769" width="5.42578125" style="40" bestFit="1" customWidth="1"/>
    <col min="770" max="1021" width="9.140625" style="40"/>
    <col min="1022" max="1022" width="19.42578125" style="40" bestFit="1" customWidth="1"/>
    <col min="1023" max="1023" width="9.140625" style="40"/>
    <col min="1024" max="1024" width="12.5703125" style="40" bestFit="1" customWidth="1"/>
    <col min="1025" max="1025" width="5.42578125" style="40" bestFit="1" customWidth="1"/>
    <col min="1026" max="1277" width="9.140625" style="40"/>
    <col min="1278" max="1278" width="19.42578125" style="40" bestFit="1" customWidth="1"/>
    <col min="1279" max="1279" width="9.140625" style="40"/>
    <col min="1280" max="1280" width="12.5703125" style="40" bestFit="1" customWidth="1"/>
    <col min="1281" max="1281" width="5.42578125" style="40" bestFit="1" customWidth="1"/>
    <col min="1282" max="1533" width="9.140625" style="40"/>
    <col min="1534" max="1534" width="19.42578125" style="40" bestFit="1" customWidth="1"/>
    <col min="1535" max="1535" width="9.140625" style="40"/>
    <col min="1536" max="1536" width="12.5703125" style="40" bestFit="1" customWidth="1"/>
    <col min="1537" max="1537" width="5.42578125" style="40" bestFit="1" customWidth="1"/>
    <col min="1538" max="1789" width="9.140625" style="40"/>
    <col min="1790" max="1790" width="19.42578125" style="40" bestFit="1" customWidth="1"/>
    <col min="1791" max="1791" width="9.140625" style="40"/>
    <col min="1792" max="1792" width="12.5703125" style="40" bestFit="1" customWidth="1"/>
    <col min="1793" max="1793" width="5.42578125" style="40" bestFit="1" customWidth="1"/>
    <col min="1794" max="2045" width="9.140625" style="40"/>
    <col min="2046" max="2046" width="19.42578125" style="40" bestFit="1" customWidth="1"/>
    <col min="2047" max="2047" width="9.140625" style="40"/>
    <col min="2048" max="2048" width="12.5703125" style="40" bestFit="1" customWidth="1"/>
    <col min="2049" max="2049" width="5.42578125" style="40" bestFit="1" customWidth="1"/>
    <col min="2050" max="2301" width="9.140625" style="40"/>
    <col min="2302" max="2302" width="19.42578125" style="40" bestFit="1" customWidth="1"/>
    <col min="2303" max="2303" width="9.140625" style="40"/>
    <col min="2304" max="2304" width="12.5703125" style="40" bestFit="1" customWidth="1"/>
    <col min="2305" max="2305" width="5.42578125" style="40" bestFit="1" customWidth="1"/>
    <col min="2306" max="2557" width="9.140625" style="40"/>
    <col min="2558" max="2558" width="19.42578125" style="40" bestFit="1" customWidth="1"/>
    <col min="2559" max="2559" width="9.140625" style="40"/>
    <col min="2560" max="2560" width="12.5703125" style="40" bestFit="1" customWidth="1"/>
    <col min="2561" max="2561" width="5.42578125" style="40" bestFit="1" customWidth="1"/>
    <col min="2562" max="2813" width="9.140625" style="40"/>
    <col min="2814" max="2814" width="19.42578125" style="40" bestFit="1" customWidth="1"/>
    <col min="2815" max="2815" width="9.140625" style="40"/>
    <col min="2816" max="2816" width="12.5703125" style="40" bestFit="1" customWidth="1"/>
    <col min="2817" max="2817" width="5.42578125" style="40" bestFit="1" customWidth="1"/>
    <col min="2818" max="3069" width="9.140625" style="40"/>
    <col min="3070" max="3070" width="19.42578125" style="40" bestFit="1" customWidth="1"/>
    <col min="3071" max="3071" width="9.140625" style="40"/>
    <col min="3072" max="3072" width="12.5703125" style="40" bestFit="1" customWidth="1"/>
    <col min="3073" max="3073" width="5.42578125" style="40" bestFit="1" customWidth="1"/>
    <col min="3074" max="3325" width="9.140625" style="40"/>
    <col min="3326" max="3326" width="19.42578125" style="40" bestFit="1" customWidth="1"/>
    <col min="3327" max="3327" width="9.140625" style="40"/>
    <col min="3328" max="3328" width="12.5703125" style="40" bestFit="1" customWidth="1"/>
    <col min="3329" max="3329" width="5.42578125" style="40" bestFit="1" customWidth="1"/>
    <col min="3330" max="3581" width="9.140625" style="40"/>
    <col min="3582" max="3582" width="19.42578125" style="40" bestFit="1" customWidth="1"/>
    <col min="3583" max="3583" width="9.140625" style="40"/>
    <col min="3584" max="3584" width="12.5703125" style="40" bestFit="1" customWidth="1"/>
    <col min="3585" max="3585" width="5.42578125" style="40" bestFit="1" customWidth="1"/>
    <col min="3586" max="3837" width="9.140625" style="40"/>
    <col min="3838" max="3838" width="19.42578125" style="40" bestFit="1" customWidth="1"/>
    <col min="3839" max="3839" width="9.140625" style="40"/>
    <col min="3840" max="3840" width="12.5703125" style="40" bestFit="1" customWidth="1"/>
    <col min="3841" max="3841" width="5.42578125" style="40" bestFit="1" customWidth="1"/>
    <col min="3842" max="4093" width="9.140625" style="40"/>
    <col min="4094" max="4094" width="19.42578125" style="40" bestFit="1" customWidth="1"/>
    <col min="4095" max="4095" width="9.140625" style="40"/>
    <col min="4096" max="4096" width="12.5703125" style="40" bestFit="1" customWidth="1"/>
    <col min="4097" max="4097" width="5.42578125" style="40" bestFit="1" customWidth="1"/>
    <col min="4098" max="4349" width="9.140625" style="40"/>
    <col min="4350" max="4350" width="19.42578125" style="40" bestFit="1" customWidth="1"/>
    <col min="4351" max="4351" width="9.140625" style="40"/>
    <col min="4352" max="4352" width="12.5703125" style="40" bestFit="1" customWidth="1"/>
    <col min="4353" max="4353" width="5.42578125" style="40" bestFit="1" customWidth="1"/>
    <col min="4354" max="4605" width="9.140625" style="40"/>
    <col min="4606" max="4606" width="19.42578125" style="40" bestFit="1" customWidth="1"/>
    <col min="4607" max="4607" width="9.140625" style="40"/>
    <col min="4608" max="4608" width="12.5703125" style="40" bestFit="1" customWidth="1"/>
    <col min="4609" max="4609" width="5.42578125" style="40" bestFit="1" customWidth="1"/>
    <col min="4610" max="4861" width="9.140625" style="40"/>
    <col min="4862" max="4862" width="19.42578125" style="40" bestFit="1" customWidth="1"/>
    <col min="4863" max="4863" width="9.140625" style="40"/>
    <col min="4864" max="4864" width="12.5703125" style="40" bestFit="1" customWidth="1"/>
    <col min="4865" max="4865" width="5.42578125" style="40" bestFit="1" customWidth="1"/>
    <col min="4866" max="5117" width="9.140625" style="40"/>
    <col min="5118" max="5118" width="19.42578125" style="40" bestFit="1" customWidth="1"/>
    <col min="5119" max="5119" width="9.140625" style="40"/>
    <col min="5120" max="5120" width="12.5703125" style="40" bestFit="1" customWidth="1"/>
    <col min="5121" max="5121" width="5.42578125" style="40" bestFit="1" customWidth="1"/>
    <col min="5122" max="5373" width="9.140625" style="40"/>
    <col min="5374" max="5374" width="19.42578125" style="40" bestFit="1" customWidth="1"/>
    <col min="5375" max="5375" width="9.140625" style="40"/>
    <col min="5376" max="5376" width="12.5703125" style="40" bestFit="1" customWidth="1"/>
    <col min="5377" max="5377" width="5.42578125" style="40" bestFit="1" customWidth="1"/>
    <col min="5378" max="5629" width="9.140625" style="40"/>
    <col min="5630" max="5630" width="19.42578125" style="40" bestFit="1" customWidth="1"/>
    <col min="5631" max="5631" width="9.140625" style="40"/>
    <col min="5632" max="5632" width="12.5703125" style="40" bestFit="1" customWidth="1"/>
    <col min="5633" max="5633" width="5.42578125" style="40" bestFit="1" customWidth="1"/>
    <col min="5634" max="5885" width="9.140625" style="40"/>
    <col min="5886" max="5886" width="19.42578125" style="40" bestFit="1" customWidth="1"/>
    <col min="5887" max="5887" width="9.140625" style="40"/>
    <col min="5888" max="5888" width="12.5703125" style="40" bestFit="1" customWidth="1"/>
    <col min="5889" max="5889" width="5.42578125" style="40" bestFit="1" customWidth="1"/>
    <col min="5890" max="6141" width="9.140625" style="40"/>
    <col min="6142" max="6142" width="19.42578125" style="40" bestFit="1" customWidth="1"/>
    <col min="6143" max="6143" width="9.140625" style="40"/>
    <col min="6144" max="6144" width="12.5703125" style="40" bestFit="1" customWidth="1"/>
    <col min="6145" max="6145" width="5.42578125" style="40" bestFit="1" customWidth="1"/>
    <col min="6146" max="6397" width="9.140625" style="40"/>
    <col min="6398" max="6398" width="19.42578125" style="40" bestFit="1" customWidth="1"/>
    <col min="6399" max="6399" width="9.140625" style="40"/>
    <col min="6400" max="6400" width="12.5703125" style="40" bestFit="1" customWidth="1"/>
    <col min="6401" max="6401" width="5.42578125" style="40" bestFit="1" customWidth="1"/>
    <col min="6402" max="6653" width="9.140625" style="40"/>
    <col min="6654" max="6654" width="19.42578125" style="40" bestFit="1" customWidth="1"/>
    <col min="6655" max="6655" width="9.140625" style="40"/>
    <col min="6656" max="6656" width="12.5703125" style="40" bestFit="1" customWidth="1"/>
    <col min="6657" max="6657" width="5.42578125" style="40" bestFit="1" customWidth="1"/>
    <col min="6658" max="6909" width="9.140625" style="40"/>
    <col min="6910" max="6910" width="19.42578125" style="40" bestFit="1" customWidth="1"/>
    <col min="6911" max="6911" width="9.140625" style="40"/>
    <col min="6912" max="6912" width="12.5703125" style="40" bestFit="1" customWidth="1"/>
    <col min="6913" max="6913" width="5.42578125" style="40" bestFit="1" customWidth="1"/>
    <col min="6914" max="7165" width="9.140625" style="40"/>
    <col min="7166" max="7166" width="19.42578125" style="40" bestFit="1" customWidth="1"/>
    <col min="7167" max="7167" width="9.140625" style="40"/>
    <col min="7168" max="7168" width="12.5703125" style="40" bestFit="1" customWidth="1"/>
    <col min="7169" max="7169" width="5.42578125" style="40" bestFit="1" customWidth="1"/>
    <col min="7170" max="7421" width="9.140625" style="40"/>
    <col min="7422" max="7422" width="19.42578125" style="40" bestFit="1" customWidth="1"/>
    <col min="7423" max="7423" width="9.140625" style="40"/>
    <col min="7424" max="7424" width="12.5703125" style="40" bestFit="1" customWidth="1"/>
    <col min="7425" max="7425" width="5.42578125" style="40" bestFit="1" customWidth="1"/>
    <col min="7426" max="7677" width="9.140625" style="40"/>
    <col min="7678" max="7678" width="19.42578125" style="40" bestFit="1" customWidth="1"/>
    <col min="7679" max="7679" width="9.140625" style="40"/>
    <col min="7680" max="7680" width="12.5703125" style="40" bestFit="1" customWidth="1"/>
    <col min="7681" max="7681" width="5.42578125" style="40" bestFit="1" customWidth="1"/>
    <col min="7682" max="7933" width="9.140625" style="40"/>
    <col min="7934" max="7934" width="19.42578125" style="40" bestFit="1" customWidth="1"/>
    <col min="7935" max="7935" width="9.140625" style="40"/>
    <col min="7936" max="7936" width="12.5703125" style="40" bestFit="1" customWidth="1"/>
    <col min="7937" max="7937" width="5.42578125" style="40" bestFit="1" customWidth="1"/>
    <col min="7938" max="8189" width="9.140625" style="40"/>
    <col min="8190" max="8190" width="19.42578125" style="40" bestFit="1" customWidth="1"/>
    <col min="8191" max="8191" width="9.140625" style="40"/>
    <col min="8192" max="8192" width="12.5703125" style="40" bestFit="1" customWidth="1"/>
    <col min="8193" max="8193" width="5.42578125" style="40" bestFit="1" customWidth="1"/>
    <col min="8194" max="8445" width="9.140625" style="40"/>
    <col min="8446" max="8446" width="19.42578125" style="40" bestFit="1" customWidth="1"/>
    <col min="8447" max="8447" width="9.140625" style="40"/>
    <col min="8448" max="8448" width="12.5703125" style="40" bestFit="1" customWidth="1"/>
    <col min="8449" max="8449" width="5.42578125" style="40" bestFit="1" customWidth="1"/>
    <col min="8450" max="8701" width="9.140625" style="40"/>
    <col min="8702" max="8702" width="19.42578125" style="40" bestFit="1" customWidth="1"/>
    <col min="8703" max="8703" width="9.140625" style="40"/>
    <col min="8704" max="8704" width="12.5703125" style="40" bestFit="1" customWidth="1"/>
    <col min="8705" max="8705" width="5.42578125" style="40" bestFit="1" customWidth="1"/>
    <col min="8706" max="8957" width="9.140625" style="40"/>
    <col min="8958" max="8958" width="19.42578125" style="40" bestFit="1" customWidth="1"/>
    <col min="8959" max="8959" width="9.140625" style="40"/>
    <col min="8960" max="8960" width="12.5703125" style="40" bestFit="1" customWidth="1"/>
    <col min="8961" max="8961" width="5.42578125" style="40" bestFit="1" customWidth="1"/>
    <col min="8962" max="9213" width="9.140625" style="40"/>
    <col min="9214" max="9214" width="19.42578125" style="40" bestFit="1" customWidth="1"/>
    <col min="9215" max="9215" width="9.140625" style="40"/>
    <col min="9216" max="9216" width="12.5703125" style="40" bestFit="1" customWidth="1"/>
    <col min="9217" max="9217" width="5.42578125" style="40" bestFit="1" customWidth="1"/>
    <col min="9218" max="9469" width="9.140625" style="40"/>
    <col min="9470" max="9470" width="19.42578125" style="40" bestFit="1" customWidth="1"/>
    <col min="9471" max="9471" width="9.140625" style="40"/>
    <col min="9472" max="9472" width="12.5703125" style="40" bestFit="1" customWidth="1"/>
    <col min="9473" max="9473" width="5.42578125" style="40" bestFit="1" customWidth="1"/>
    <col min="9474" max="9725" width="9.140625" style="40"/>
    <col min="9726" max="9726" width="19.42578125" style="40" bestFit="1" customWidth="1"/>
    <col min="9727" max="9727" width="9.140625" style="40"/>
    <col min="9728" max="9728" width="12.5703125" style="40" bestFit="1" customWidth="1"/>
    <col min="9729" max="9729" width="5.42578125" style="40" bestFit="1" customWidth="1"/>
    <col min="9730" max="9981" width="9.140625" style="40"/>
    <col min="9982" max="9982" width="19.42578125" style="40" bestFit="1" customWidth="1"/>
    <col min="9983" max="9983" width="9.140625" style="40"/>
    <col min="9984" max="9984" width="12.5703125" style="40" bestFit="1" customWidth="1"/>
    <col min="9985" max="9985" width="5.42578125" style="40" bestFit="1" customWidth="1"/>
    <col min="9986" max="10237" width="9.140625" style="40"/>
    <col min="10238" max="10238" width="19.42578125" style="40" bestFit="1" customWidth="1"/>
    <col min="10239" max="10239" width="9.140625" style="40"/>
    <col min="10240" max="10240" width="12.5703125" style="40" bestFit="1" customWidth="1"/>
    <col min="10241" max="10241" width="5.42578125" style="40" bestFit="1" customWidth="1"/>
    <col min="10242" max="10493" width="9.140625" style="40"/>
    <col min="10494" max="10494" width="19.42578125" style="40" bestFit="1" customWidth="1"/>
    <col min="10495" max="10495" width="9.140625" style="40"/>
    <col min="10496" max="10496" width="12.5703125" style="40" bestFit="1" customWidth="1"/>
    <col min="10497" max="10497" width="5.42578125" style="40" bestFit="1" customWidth="1"/>
    <col min="10498" max="10749" width="9.140625" style="40"/>
    <col min="10750" max="10750" width="19.42578125" style="40" bestFit="1" customWidth="1"/>
    <col min="10751" max="10751" width="9.140625" style="40"/>
    <col min="10752" max="10752" width="12.5703125" style="40" bestFit="1" customWidth="1"/>
    <col min="10753" max="10753" width="5.42578125" style="40" bestFit="1" customWidth="1"/>
    <col min="10754" max="11005" width="9.140625" style="40"/>
    <col min="11006" max="11006" width="19.42578125" style="40" bestFit="1" customWidth="1"/>
    <col min="11007" max="11007" width="9.140625" style="40"/>
    <col min="11008" max="11008" width="12.5703125" style="40" bestFit="1" customWidth="1"/>
    <col min="11009" max="11009" width="5.42578125" style="40" bestFit="1" customWidth="1"/>
    <col min="11010" max="11261" width="9.140625" style="40"/>
    <col min="11262" max="11262" width="19.42578125" style="40" bestFit="1" customWidth="1"/>
    <col min="11263" max="11263" width="9.140625" style="40"/>
    <col min="11264" max="11264" width="12.5703125" style="40" bestFit="1" customWidth="1"/>
    <col min="11265" max="11265" width="5.42578125" style="40" bestFit="1" customWidth="1"/>
    <col min="11266" max="11517" width="9.140625" style="40"/>
    <col min="11518" max="11518" width="19.42578125" style="40" bestFit="1" customWidth="1"/>
    <col min="11519" max="11519" width="9.140625" style="40"/>
    <col min="11520" max="11520" width="12.5703125" style="40" bestFit="1" customWidth="1"/>
    <col min="11521" max="11521" width="5.42578125" style="40" bestFit="1" customWidth="1"/>
    <col min="11522" max="11773" width="9.140625" style="40"/>
    <col min="11774" max="11774" width="19.42578125" style="40" bestFit="1" customWidth="1"/>
    <col min="11775" max="11775" width="9.140625" style="40"/>
    <col min="11776" max="11776" width="12.5703125" style="40" bestFit="1" customWidth="1"/>
    <col min="11777" max="11777" width="5.42578125" style="40" bestFit="1" customWidth="1"/>
    <col min="11778" max="12029" width="9.140625" style="40"/>
    <col min="12030" max="12030" width="19.42578125" style="40" bestFit="1" customWidth="1"/>
    <col min="12031" max="12031" width="9.140625" style="40"/>
    <col min="12032" max="12032" width="12.5703125" style="40" bestFit="1" customWidth="1"/>
    <col min="12033" max="12033" width="5.42578125" style="40" bestFit="1" customWidth="1"/>
    <col min="12034" max="12285" width="9.140625" style="40"/>
    <col min="12286" max="12286" width="19.42578125" style="40" bestFit="1" customWidth="1"/>
    <col min="12287" max="12287" width="9.140625" style="40"/>
    <col min="12288" max="12288" width="12.5703125" style="40" bestFit="1" customWidth="1"/>
    <col min="12289" max="12289" width="5.42578125" style="40" bestFit="1" customWidth="1"/>
    <col min="12290" max="12541" width="9.140625" style="40"/>
    <col min="12542" max="12542" width="19.42578125" style="40" bestFit="1" customWidth="1"/>
    <col min="12543" max="12543" width="9.140625" style="40"/>
    <col min="12544" max="12544" width="12.5703125" style="40" bestFit="1" customWidth="1"/>
    <col min="12545" max="12545" width="5.42578125" style="40" bestFit="1" customWidth="1"/>
    <col min="12546" max="12797" width="9.140625" style="40"/>
    <col min="12798" max="12798" width="19.42578125" style="40" bestFit="1" customWidth="1"/>
    <col min="12799" max="12799" width="9.140625" style="40"/>
    <col min="12800" max="12800" width="12.5703125" style="40" bestFit="1" customWidth="1"/>
    <col min="12801" max="12801" width="5.42578125" style="40" bestFit="1" customWidth="1"/>
    <col min="12802" max="13053" width="9.140625" style="40"/>
    <col min="13054" max="13054" width="19.42578125" style="40" bestFit="1" customWidth="1"/>
    <col min="13055" max="13055" width="9.140625" style="40"/>
    <col min="13056" max="13056" width="12.5703125" style="40" bestFit="1" customWidth="1"/>
    <col min="13057" max="13057" width="5.42578125" style="40" bestFit="1" customWidth="1"/>
    <col min="13058" max="13309" width="9.140625" style="40"/>
    <col min="13310" max="13310" width="19.42578125" style="40" bestFit="1" customWidth="1"/>
    <col min="13311" max="13311" width="9.140625" style="40"/>
    <col min="13312" max="13312" width="12.5703125" style="40" bestFit="1" customWidth="1"/>
    <col min="13313" max="13313" width="5.42578125" style="40" bestFit="1" customWidth="1"/>
    <col min="13314" max="13565" width="9.140625" style="40"/>
    <col min="13566" max="13566" width="19.42578125" style="40" bestFit="1" customWidth="1"/>
    <col min="13567" max="13567" width="9.140625" style="40"/>
    <col min="13568" max="13568" width="12.5703125" style="40" bestFit="1" customWidth="1"/>
    <col min="13569" max="13569" width="5.42578125" style="40" bestFit="1" customWidth="1"/>
    <col min="13570" max="13821" width="9.140625" style="40"/>
    <col min="13822" max="13822" width="19.42578125" style="40" bestFit="1" customWidth="1"/>
    <col min="13823" max="13823" width="9.140625" style="40"/>
    <col min="13824" max="13824" width="12.5703125" style="40" bestFit="1" customWidth="1"/>
    <col min="13825" max="13825" width="5.42578125" style="40" bestFit="1" customWidth="1"/>
    <col min="13826" max="14077" width="9.140625" style="40"/>
    <col min="14078" max="14078" width="19.42578125" style="40" bestFit="1" customWidth="1"/>
    <col min="14079" max="14079" width="9.140625" style="40"/>
    <col min="14080" max="14080" width="12.5703125" style="40" bestFit="1" customWidth="1"/>
    <col min="14081" max="14081" width="5.42578125" style="40" bestFit="1" customWidth="1"/>
    <col min="14082" max="14333" width="9.140625" style="40"/>
    <col min="14334" max="14334" width="19.42578125" style="40" bestFit="1" customWidth="1"/>
    <col min="14335" max="14335" width="9.140625" style="40"/>
    <col min="14336" max="14336" width="12.5703125" style="40" bestFit="1" customWidth="1"/>
    <col min="14337" max="14337" width="5.42578125" style="40" bestFit="1" customWidth="1"/>
    <col min="14338" max="14589" width="9.140625" style="40"/>
    <col min="14590" max="14590" width="19.42578125" style="40" bestFit="1" customWidth="1"/>
    <col min="14591" max="14591" width="9.140625" style="40"/>
    <col min="14592" max="14592" width="12.5703125" style="40" bestFit="1" customWidth="1"/>
    <col min="14593" max="14593" width="5.42578125" style="40" bestFit="1" customWidth="1"/>
    <col min="14594" max="14845" width="9.140625" style="40"/>
    <col min="14846" max="14846" width="19.42578125" style="40" bestFit="1" customWidth="1"/>
    <col min="14847" max="14847" width="9.140625" style="40"/>
    <col min="14848" max="14848" width="12.5703125" style="40" bestFit="1" customWidth="1"/>
    <col min="14849" max="14849" width="5.42578125" style="40" bestFit="1" customWidth="1"/>
    <col min="14850" max="15101" width="9.140625" style="40"/>
    <col min="15102" max="15102" width="19.42578125" style="40" bestFit="1" customWidth="1"/>
    <col min="15103" max="15103" width="9.140625" style="40"/>
    <col min="15104" max="15104" width="12.5703125" style="40" bestFit="1" customWidth="1"/>
    <col min="15105" max="15105" width="5.42578125" style="40" bestFit="1" customWidth="1"/>
    <col min="15106" max="15357" width="9.140625" style="40"/>
    <col min="15358" max="15358" width="19.42578125" style="40" bestFit="1" customWidth="1"/>
    <col min="15359" max="15359" width="9.140625" style="40"/>
    <col min="15360" max="15360" width="12.5703125" style="40" bestFit="1" customWidth="1"/>
    <col min="15361" max="15361" width="5.42578125" style="40" bestFit="1" customWidth="1"/>
    <col min="15362" max="15613" width="9.140625" style="40"/>
    <col min="15614" max="15614" width="19.42578125" style="40" bestFit="1" customWidth="1"/>
    <col min="15615" max="15615" width="9.140625" style="40"/>
    <col min="15616" max="15616" width="12.5703125" style="40" bestFit="1" customWidth="1"/>
    <col min="15617" max="15617" width="5.42578125" style="40" bestFit="1" customWidth="1"/>
    <col min="15618" max="15869" width="9.140625" style="40"/>
    <col min="15870" max="15870" width="19.42578125" style="40" bestFit="1" customWidth="1"/>
    <col min="15871" max="15871" width="9.140625" style="40"/>
    <col min="15872" max="15872" width="12.5703125" style="40" bestFit="1" customWidth="1"/>
    <col min="15873" max="15873" width="5.42578125" style="40" bestFit="1" customWidth="1"/>
    <col min="15874" max="16125" width="9.140625" style="40"/>
    <col min="16126" max="16126" width="19.42578125" style="40" bestFit="1" customWidth="1"/>
    <col min="16127" max="16127" width="9.140625" style="40"/>
    <col min="16128" max="16128" width="12.5703125" style="40" bestFit="1" customWidth="1"/>
    <col min="16129" max="16129" width="5.42578125" style="40" bestFit="1" customWidth="1"/>
    <col min="16130" max="16384" width="9.140625" style="40"/>
  </cols>
  <sheetData>
    <row r="1" spans="1:7" s="28" customFormat="1" ht="20.100000000000001" customHeight="1" thickBot="1" x14ac:dyDescent="0.2">
      <c r="A1" s="141" t="str">
        <f>"２級　１組"</f>
        <v>２級　１組</v>
      </c>
      <c r="B1" s="147"/>
      <c r="C1" s="138"/>
      <c r="E1" s="144" t="str">
        <f>"２級　２組"</f>
        <v>２級　２組</v>
      </c>
      <c r="F1" s="145"/>
      <c r="G1" s="146"/>
    </row>
    <row r="2" spans="1:7" s="28" customFormat="1" ht="20.100000000000001" customHeight="1" thickBot="1" x14ac:dyDescent="0.2">
      <c r="A2" s="93"/>
      <c r="B2" s="87" t="s">
        <v>435</v>
      </c>
      <c r="C2" s="22" t="s">
        <v>813</v>
      </c>
      <c r="E2" s="95"/>
      <c r="F2" s="96" t="s">
        <v>435</v>
      </c>
      <c r="G2" s="97" t="s">
        <v>813</v>
      </c>
    </row>
    <row r="3" spans="1:7" ht="20.100000000000001" customHeight="1" x14ac:dyDescent="0.15">
      <c r="A3" s="94">
        <v>1</v>
      </c>
      <c r="B3" s="79" t="str">
        <f>"関西大学"</f>
        <v>関西大学</v>
      </c>
      <c r="C3" s="4" t="str">
        <f>"熊　皓涵"</f>
        <v>熊　皓涵</v>
      </c>
      <c r="E3" s="90">
        <v>1</v>
      </c>
      <c r="F3" s="91" t="str">
        <f t="shared" ref="F3:F8" si="0">"神戸大学"</f>
        <v>神戸大学</v>
      </c>
      <c r="G3" s="92" t="str">
        <f>"井學　潤"</f>
        <v>井學　潤</v>
      </c>
    </row>
    <row r="4" spans="1:7" ht="20.100000000000001" customHeight="1" x14ac:dyDescent="0.15">
      <c r="A4" s="88">
        <v>2</v>
      </c>
      <c r="B4" s="26" t="str">
        <f>"関西大学"</f>
        <v>関西大学</v>
      </c>
      <c r="C4" s="5" t="str">
        <f>"庄司　亮太"</f>
        <v>庄司　亮太</v>
      </c>
      <c r="E4" s="88">
        <v>2</v>
      </c>
      <c r="F4" s="26" t="str">
        <f t="shared" si="0"/>
        <v>神戸大学</v>
      </c>
      <c r="G4" s="5" t="str">
        <f>"梶川　要"</f>
        <v>梶川　要</v>
      </c>
    </row>
    <row r="5" spans="1:7" ht="20.100000000000001" customHeight="1" x14ac:dyDescent="0.15">
      <c r="A5" s="88">
        <v>3</v>
      </c>
      <c r="B5" s="26" t="str">
        <f>"関西大学"</f>
        <v>関西大学</v>
      </c>
      <c r="C5" s="5" t="str">
        <f>"陳　昱霖"</f>
        <v>陳　昱霖</v>
      </c>
      <c r="E5" s="88">
        <v>3</v>
      </c>
      <c r="F5" s="26" t="str">
        <f t="shared" si="0"/>
        <v>神戸大学</v>
      </c>
      <c r="G5" s="5" t="str">
        <f>"瀬川　晃規"</f>
        <v>瀬川　晃規</v>
      </c>
    </row>
    <row r="6" spans="1:7" ht="20.100000000000001" customHeight="1" x14ac:dyDescent="0.15">
      <c r="A6" s="88">
        <v>4</v>
      </c>
      <c r="B6" s="26" t="str">
        <f>"京都産業大学"</f>
        <v>京都産業大学</v>
      </c>
      <c r="C6" s="5" t="str">
        <f>"高橋　莞太"</f>
        <v>高橋　莞太</v>
      </c>
      <c r="E6" s="88">
        <v>4</v>
      </c>
      <c r="F6" s="26" t="str">
        <f t="shared" si="0"/>
        <v>神戸大学</v>
      </c>
      <c r="G6" s="5" t="str">
        <f>"秦　悠真"</f>
        <v>秦　悠真</v>
      </c>
    </row>
    <row r="7" spans="1:7" ht="20.100000000000001" customHeight="1" x14ac:dyDescent="0.15">
      <c r="A7" s="88">
        <v>5</v>
      </c>
      <c r="B7" s="26" t="str">
        <f>"近畿大学"</f>
        <v>近畿大学</v>
      </c>
      <c r="C7" s="5" t="str">
        <f>"里中　瑛人"</f>
        <v>里中　瑛人</v>
      </c>
      <c r="E7" s="88">
        <v>5</v>
      </c>
      <c r="F7" s="26" t="str">
        <f t="shared" si="0"/>
        <v>神戸大学</v>
      </c>
      <c r="G7" s="5" t="str">
        <f>"山邊　佑真"</f>
        <v>山邊　佑真</v>
      </c>
    </row>
    <row r="8" spans="1:7" ht="20.100000000000001" customHeight="1" x14ac:dyDescent="0.15">
      <c r="A8" s="88">
        <v>6</v>
      </c>
      <c r="B8" s="26" t="str">
        <f>"近畿大学"</f>
        <v>近畿大学</v>
      </c>
      <c r="C8" s="5" t="str">
        <f>"松村　風雅"</f>
        <v>松村　風雅</v>
      </c>
      <c r="E8" s="88">
        <v>6</v>
      </c>
      <c r="F8" s="26" t="str">
        <f t="shared" si="0"/>
        <v>神戸大学</v>
      </c>
      <c r="G8" s="5" t="str">
        <f>"脇　千颯"</f>
        <v>脇　千颯</v>
      </c>
    </row>
    <row r="9" spans="1:7" ht="20.100000000000001" customHeight="1" x14ac:dyDescent="0.15">
      <c r="A9" s="88">
        <v>7</v>
      </c>
      <c r="B9" s="26" t="str">
        <f>"近畿大学"</f>
        <v>近畿大学</v>
      </c>
      <c r="C9" s="5" t="str">
        <f>"松本　健汰"</f>
        <v>松本　健汰</v>
      </c>
      <c r="E9" s="88">
        <v>7</v>
      </c>
      <c r="F9" s="26" t="str">
        <f>"大阪高校"</f>
        <v>大阪高校</v>
      </c>
      <c r="G9" s="5" t="str">
        <f>"池田　勇"</f>
        <v>池田　勇</v>
      </c>
    </row>
    <row r="10" spans="1:7" ht="20.100000000000001" customHeight="1" x14ac:dyDescent="0.15">
      <c r="A10" s="88">
        <v>8</v>
      </c>
      <c r="B10" s="26" t="str">
        <f>"旭区日本拳法連盟"</f>
        <v>旭区日本拳法連盟</v>
      </c>
      <c r="C10" s="5" t="str">
        <f>"坪井　慎治"</f>
        <v>坪井　慎治</v>
      </c>
      <c r="E10" s="88">
        <v>8</v>
      </c>
      <c r="F10" s="26" t="str">
        <f>"関西大学高等部"</f>
        <v>関西大学高等部</v>
      </c>
      <c r="G10" s="5" t="str">
        <f>"菅原　一乃進"</f>
        <v>菅原　一乃進</v>
      </c>
    </row>
    <row r="11" spans="1:7" ht="20.100000000000001" customHeight="1" x14ac:dyDescent="0.15">
      <c r="A11" s="88">
        <v>9</v>
      </c>
      <c r="B11" s="26" t="str">
        <f>"旭区日本拳法連盟"</f>
        <v>旭区日本拳法連盟</v>
      </c>
      <c r="C11" s="5" t="str">
        <f>"森　皐季"</f>
        <v>森　皐季</v>
      </c>
      <c r="E11" s="88">
        <v>9</v>
      </c>
      <c r="F11" s="26" t="str">
        <f>"青翔中学・高等学校"</f>
        <v>青翔中学・高等学校</v>
      </c>
      <c r="G11" s="5" t="str">
        <f>"楠田　偉央"</f>
        <v>楠田　偉央</v>
      </c>
    </row>
    <row r="12" spans="1:7" ht="20.100000000000001" customHeight="1" x14ac:dyDescent="0.15">
      <c r="A12" s="88">
        <v>10</v>
      </c>
      <c r="B12" s="26" t="str">
        <f>"洪游会本部"</f>
        <v>洪游会本部</v>
      </c>
      <c r="C12" s="5" t="str">
        <f>"石原　幸太郎"</f>
        <v>石原　幸太郎</v>
      </c>
      <c r="E12" s="88">
        <v>10</v>
      </c>
      <c r="F12" s="26" t="str">
        <f>"青翔中学・高等学校"</f>
        <v>青翔中学・高等学校</v>
      </c>
      <c r="G12" s="5" t="str">
        <f>"近藤　優吏"</f>
        <v>近藤　優吏</v>
      </c>
    </row>
    <row r="13" spans="1:7" ht="20.100000000000001" customHeight="1" x14ac:dyDescent="0.15">
      <c r="A13" s="88">
        <v>11</v>
      </c>
      <c r="B13" s="26" t="str">
        <f>"洪游会本部"</f>
        <v>洪游会本部</v>
      </c>
      <c r="C13" s="5" t="str">
        <f>"岩田　翔流"</f>
        <v>岩田　翔流</v>
      </c>
      <c r="E13" s="88">
        <v>11</v>
      </c>
      <c r="F13" s="26" t="str">
        <f>"青翔中学・高等学校"</f>
        <v>青翔中学・高等学校</v>
      </c>
      <c r="G13" s="5" t="str">
        <f>"佐藤　真梧"</f>
        <v>佐藤　真梧</v>
      </c>
    </row>
    <row r="14" spans="1:7" ht="20.100000000000001" customHeight="1" x14ac:dyDescent="0.15">
      <c r="A14" s="88">
        <v>12</v>
      </c>
      <c r="B14" s="26" t="str">
        <f>"三密会"</f>
        <v>三密会</v>
      </c>
      <c r="C14" s="5" t="str">
        <f>"角村　和美"</f>
        <v>角村　和美</v>
      </c>
      <c r="E14" s="88">
        <v>12</v>
      </c>
      <c r="F14" s="26" t="str">
        <f>"青翔中学・高等学校"</f>
        <v>青翔中学・高等学校</v>
      </c>
      <c r="G14" s="5" t="str">
        <f>"髙橋　るりは"</f>
        <v>髙橋　るりは</v>
      </c>
    </row>
    <row r="15" spans="1:7" ht="20.100000000000001" customHeight="1" x14ac:dyDescent="0.15">
      <c r="A15" s="88">
        <v>13</v>
      </c>
      <c r="B15" s="26" t="str">
        <f>"三密会"</f>
        <v>三密会</v>
      </c>
      <c r="C15" s="5" t="str">
        <f>"小浜　守平"</f>
        <v>小浜　守平</v>
      </c>
      <c r="E15" s="88">
        <v>13</v>
      </c>
      <c r="F15" s="26" t="str">
        <f>"青翔中学・高等学校"</f>
        <v>青翔中学・高等学校</v>
      </c>
      <c r="G15" s="5" t="str">
        <f>"中山　凌佑"</f>
        <v>中山　凌佑</v>
      </c>
    </row>
    <row r="16" spans="1:7" ht="20.100000000000001" customHeight="1" x14ac:dyDescent="0.15">
      <c r="A16" s="88">
        <v>14</v>
      </c>
      <c r="B16" s="26" t="str">
        <f>"新風会"</f>
        <v>新風会</v>
      </c>
      <c r="C16" s="5" t="str">
        <f>"宇都宮　天桔"</f>
        <v>宇都宮　天桔</v>
      </c>
      <c r="E16" s="88">
        <v>14</v>
      </c>
      <c r="F16" s="26" t="str">
        <f>"東大阪大学柏原高校"</f>
        <v>東大阪大学柏原高校</v>
      </c>
      <c r="G16" s="5" t="str">
        <f>"袁　野"</f>
        <v>袁　野</v>
      </c>
    </row>
    <row r="17" spans="1:7" ht="20.100000000000001" customHeight="1" x14ac:dyDescent="0.15">
      <c r="A17" s="88">
        <v>15</v>
      </c>
      <c r="B17" s="26" t="str">
        <f>"親和会"</f>
        <v>親和会</v>
      </c>
      <c r="C17" s="5" t="str">
        <f>"門脇　正樹"</f>
        <v>門脇　正樹</v>
      </c>
      <c r="E17" s="88">
        <v>15</v>
      </c>
      <c r="F17" s="26" t="str">
        <f>"吹田市日本拳法連盟"</f>
        <v>吹田市日本拳法連盟</v>
      </c>
      <c r="G17" s="5" t="str">
        <f>"奥畑　柊吾"</f>
        <v>奥畑　柊吾</v>
      </c>
    </row>
    <row r="18" spans="1:7" ht="20.100000000000001" customHeight="1" x14ac:dyDescent="0.15">
      <c r="A18" s="88">
        <v>16</v>
      </c>
      <c r="B18" s="26" t="str">
        <f>"都島"</f>
        <v>都島</v>
      </c>
      <c r="C18" s="5" t="str">
        <f>"奥井　利昌"</f>
        <v>奥井　利昌</v>
      </c>
      <c r="E18" s="88">
        <v>16</v>
      </c>
      <c r="F18" s="26" t="str">
        <f>"吹田市日本拳法連盟"</f>
        <v>吹田市日本拳法連盟</v>
      </c>
      <c r="G18" s="5" t="str">
        <f>"坂田　晄一"</f>
        <v>坂田　晄一</v>
      </c>
    </row>
    <row r="19" spans="1:7" ht="20.100000000000001" customHeight="1" thickBot="1" x14ac:dyDescent="0.2">
      <c r="A19" s="89">
        <v>17</v>
      </c>
      <c r="B19" s="74" t="str">
        <f>"都島"</f>
        <v>都島</v>
      </c>
      <c r="C19" s="6" t="str">
        <f>"佐藤　英琳"</f>
        <v>佐藤　英琳</v>
      </c>
      <c r="E19" s="88">
        <v>17</v>
      </c>
      <c r="F19" s="26" t="str">
        <f>"吹田市日本拳法連盟"</f>
        <v>吹田市日本拳法連盟</v>
      </c>
      <c r="G19" s="5" t="str">
        <f>"中井　晄志"</f>
        <v>中井　晄志</v>
      </c>
    </row>
    <row r="20" spans="1:7" ht="20.100000000000001" customHeight="1" thickBot="1" x14ac:dyDescent="0.2">
      <c r="E20" s="89">
        <v>18</v>
      </c>
      <c r="F20" s="74" t="str">
        <f>"岡山・八要クラブ"</f>
        <v>岡山・八要クラブ</v>
      </c>
      <c r="G20" s="6" t="str">
        <f>"中山　智津子"</f>
        <v>中山　智津子</v>
      </c>
    </row>
  </sheetData>
  <mergeCells count="2">
    <mergeCell ref="E1:G1"/>
    <mergeCell ref="A1:C1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18.7109375" bestFit="1" customWidth="1"/>
    <col min="2" max="2" width="11" bestFit="1" customWidth="1"/>
    <col min="3" max="3" width="34.140625" bestFit="1" customWidth="1"/>
    <col min="256" max="256" width="14.28515625" bestFit="1" customWidth="1"/>
    <col min="258" max="258" width="24.85546875" bestFit="1" customWidth="1"/>
    <col min="259" max="259" width="5.42578125" bestFit="1" customWidth="1"/>
    <col min="512" max="512" width="14.28515625" bestFit="1" customWidth="1"/>
    <col min="514" max="514" width="24.85546875" bestFit="1" customWidth="1"/>
    <col min="515" max="515" width="5.42578125" bestFit="1" customWidth="1"/>
    <col min="768" max="768" width="14.28515625" bestFit="1" customWidth="1"/>
    <col min="770" max="770" width="24.85546875" bestFit="1" customWidth="1"/>
    <col min="771" max="771" width="5.42578125" bestFit="1" customWidth="1"/>
    <col min="1024" max="1024" width="14.28515625" bestFit="1" customWidth="1"/>
    <col min="1026" max="1026" width="24.85546875" bestFit="1" customWidth="1"/>
    <col min="1027" max="1027" width="5.42578125" bestFit="1" customWidth="1"/>
    <col min="1280" max="1280" width="14.28515625" bestFit="1" customWidth="1"/>
    <col min="1282" max="1282" width="24.85546875" bestFit="1" customWidth="1"/>
    <col min="1283" max="1283" width="5.42578125" bestFit="1" customWidth="1"/>
    <col min="1536" max="1536" width="14.28515625" bestFit="1" customWidth="1"/>
    <col min="1538" max="1538" width="24.85546875" bestFit="1" customWidth="1"/>
    <col min="1539" max="1539" width="5.42578125" bestFit="1" customWidth="1"/>
    <col min="1792" max="1792" width="14.28515625" bestFit="1" customWidth="1"/>
    <col min="1794" max="1794" width="24.85546875" bestFit="1" customWidth="1"/>
    <col min="1795" max="1795" width="5.42578125" bestFit="1" customWidth="1"/>
    <col min="2048" max="2048" width="14.28515625" bestFit="1" customWidth="1"/>
    <col min="2050" max="2050" width="24.85546875" bestFit="1" customWidth="1"/>
    <col min="2051" max="2051" width="5.42578125" bestFit="1" customWidth="1"/>
    <col min="2304" max="2304" width="14.28515625" bestFit="1" customWidth="1"/>
    <col min="2306" max="2306" width="24.85546875" bestFit="1" customWidth="1"/>
    <col min="2307" max="2307" width="5.42578125" bestFit="1" customWidth="1"/>
    <col min="2560" max="2560" width="14.28515625" bestFit="1" customWidth="1"/>
    <col min="2562" max="2562" width="24.85546875" bestFit="1" customWidth="1"/>
    <col min="2563" max="2563" width="5.42578125" bestFit="1" customWidth="1"/>
    <col min="2816" max="2816" width="14.28515625" bestFit="1" customWidth="1"/>
    <col min="2818" max="2818" width="24.85546875" bestFit="1" customWidth="1"/>
    <col min="2819" max="2819" width="5.42578125" bestFit="1" customWidth="1"/>
    <col min="3072" max="3072" width="14.28515625" bestFit="1" customWidth="1"/>
    <col min="3074" max="3074" width="24.85546875" bestFit="1" customWidth="1"/>
    <col min="3075" max="3075" width="5.42578125" bestFit="1" customWidth="1"/>
    <col min="3328" max="3328" width="14.28515625" bestFit="1" customWidth="1"/>
    <col min="3330" max="3330" width="24.85546875" bestFit="1" customWidth="1"/>
    <col min="3331" max="3331" width="5.42578125" bestFit="1" customWidth="1"/>
    <col min="3584" max="3584" width="14.28515625" bestFit="1" customWidth="1"/>
    <col min="3586" max="3586" width="24.85546875" bestFit="1" customWidth="1"/>
    <col min="3587" max="3587" width="5.42578125" bestFit="1" customWidth="1"/>
    <col min="3840" max="3840" width="14.28515625" bestFit="1" customWidth="1"/>
    <col min="3842" max="3842" width="24.85546875" bestFit="1" customWidth="1"/>
    <col min="3843" max="3843" width="5.42578125" bestFit="1" customWidth="1"/>
    <col min="4096" max="4096" width="14.28515625" bestFit="1" customWidth="1"/>
    <col min="4098" max="4098" width="24.85546875" bestFit="1" customWidth="1"/>
    <col min="4099" max="4099" width="5.42578125" bestFit="1" customWidth="1"/>
    <col min="4352" max="4352" width="14.28515625" bestFit="1" customWidth="1"/>
    <col min="4354" max="4354" width="24.85546875" bestFit="1" customWidth="1"/>
    <col min="4355" max="4355" width="5.42578125" bestFit="1" customWidth="1"/>
    <col min="4608" max="4608" width="14.28515625" bestFit="1" customWidth="1"/>
    <col min="4610" max="4610" width="24.85546875" bestFit="1" customWidth="1"/>
    <col min="4611" max="4611" width="5.42578125" bestFit="1" customWidth="1"/>
    <col min="4864" max="4864" width="14.28515625" bestFit="1" customWidth="1"/>
    <col min="4866" max="4866" width="24.85546875" bestFit="1" customWidth="1"/>
    <col min="4867" max="4867" width="5.42578125" bestFit="1" customWidth="1"/>
    <col min="5120" max="5120" width="14.28515625" bestFit="1" customWidth="1"/>
    <col min="5122" max="5122" width="24.85546875" bestFit="1" customWidth="1"/>
    <col min="5123" max="5123" width="5.42578125" bestFit="1" customWidth="1"/>
    <col min="5376" max="5376" width="14.28515625" bestFit="1" customWidth="1"/>
    <col min="5378" max="5378" width="24.85546875" bestFit="1" customWidth="1"/>
    <col min="5379" max="5379" width="5.42578125" bestFit="1" customWidth="1"/>
    <col min="5632" max="5632" width="14.28515625" bestFit="1" customWidth="1"/>
    <col min="5634" max="5634" width="24.85546875" bestFit="1" customWidth="1"/>
    <col min="5635" max="5635" width="5.42578125" bestFit="1" customWidth="1"/>
    <col min="5888" max="5888" width="14.28515625" bestFit="1" customWidth="1"/>
    <col min="5890" max="5890" width="24.85546875" bestFit="1" customWidth="1"/>
    <col min="5891" max="5891" width="5.42578125" bestFit="1" customWidth="1"/>
    <col min="6144" max="6144" width="14.28515625" bestFit="1" customWidth="1"/>
    <col min="6146" max="6146" width="24.85546875" bestFit="1" customWidth="1"/>
    <col min="6147" max="6147" width="5.42578125" bestFit="1" customWidth="1"/>
    <col min="6400" max="6400" width="14.28515625" bestFit="1" customWidth="1"/>
    <col min="6402" max="6402" width="24.85546875" bestFit="1" customWidth="1"/>
    <col min="6403" max="6403" width="5.42578125" bestFit="1" customWidth="1"/>
    <col min="6656" max="6656" width="14.28515625" bestFit="1" customWidth="1"/>
    <col min="6658" max="6658" width="24.85546875" bestFit="1" customWidth="1"/>
    <col min="6659" max="6659" width="5.42578125" bestFit="1" customWidth="1"/>
    <col min="6912" max="6912" width="14.28515625" bestFit="1" customWidth="1"/>
    <col min="6914" max="6914" width="24.85546875" bestFit="1" customWidth="1"/>
    <col min="6915" max="6915" width="5.42578125" bestFit="1" customWidth="1"/>
    <col min="7168" max="7168" width="14.28515625" bestFit="1" customWidth="1"/>
    <col min="7170" max="7170" width="24.85546875" bestFit="1" customWidth="1"/>
    <col min="7171" max="7171" width="5.42578125" bestFit="1" customWidth="1"/>
    <col min="7424" max="7424" width="14.28515625" bestFit="1" customWidth="1"/>
    <col min="7426" max="7426" width="24.85546875" bestFit="1" customWidth="1"/>
    <col min="7427" max="7427" width="5.42578125" bestFit="1" customWidth="1"/>
    <col min="7680" max="7680" width="14.28515625" bestFit="1" customWidth="1"/>
    <col min="7682" max="7682" width="24.85546875" bestFit="1" customWidth="1"/>
    <col min="7683" max="7683" width="5.42578125" bestFit="1" customWidth="1"/>
    <col min="7936" max="7936" width="14.28515625" bestFit="1" customWidth="1"/>
    <col min="7938" max="7938" width="24.85546875" bestFit="1" customWidth="1"/>
    <col min="7939" max="7939" width="5.42578125" bestFit="1" customWidth="1"/>
    <col min="8192" max="8192" width="14.28515625" bestFit="1" customWidth="1"/>
    <col min="8194" max="8194" width="24.85546875" bestFit="1" customWidth="1"/>
    <col min="8195" max="8195" width="5.42578125" bestFit="1" customWidth="1"/>
    <col min="8448" max="8448" width="14.28515625" bestFit="1" customWidth="1"/>
    <col min="8450" max="8450" width="24.85546875" bestFit="1" customWidth="1"/>
    <col min="8451" max="8451" width="5.42578125" bestFit="1" customWidth="1"/>
    <col min="8704" max="8704" width="14.28515625" bestFit="1" customWidth="1"/>
    <col min="8706" max="8706" width="24.85546875" bestFit="1" customWidth="1"/>
    <col min="8707" max="8707" width="5.42578125" bestFit="1" customWidth="1"/>
    <col min="8960" max="8960" width="14.28515625" bestFit="1" customWidth="1"/>
    <col min="8962" max="8962" width="24.85546875" bestFit="1" customWidth="1"/>
    <col min="8963" max="8963" width="5.42578125" bestFit="1" customWidth="1"/>
    <col min="9216" max="9216" width="14.28515625" bestFit="1" customWidth="1"/>
    <col min="9218" max="9218" width="24.85546875" bestFit="1" customWidth="1"/>
    <col min="9219" max="9219" width="5.42578125" bestFit="1" customWidth="1"/>
    <col min="9472" max="9472" width="14.28515625" bestFit="1" customWidth="1"/>
    <col min="9474" max="9474" width="24.85546875" bestFit="1" customWidth="1"/>
    <col min="9475" max="9475" width="5.42578125" bestFit="1" customWidth="1"/>
    <col min="9728" max="9728" width="14.28515625" bestFit="1" customWidth="1"/>
    <col min="9730" max="9730" width="24.85546875" bestFit="1" customWidth="1"/>
    <col min="9731" max="9731" width="5.42578125" bestFit="1" customWidth="1"/>
    <col min="9984" max="9984" width="14.28515625" bestFit="1" customWidth="1"/>
    <col min="9986" max="9986" width="24.85546875" bestFit="1" customWidth="1"/>
    <col min="9987" max="9987" width="5.42578125" bestFit="1" customWidth="1"/>
    <col min="10240" max="10240" width="14.28515625" bestFit="1" customWidth="1"/>
    <col min="10242" max="10242" width="24.85546875" bestFit="1" customWidth="1"/>
    <col min="10243" max="10243" width="5.42578125" bestFit="1" customWidth="1"/>
    <col min="10496" max="10496" width="14.28515625" bestFit="1" customWidth="1"/>
    <col min="10498" max="10498" width="24.85546875" bestFit="1" customWidth="1"/>
    <col min="10499" max="10499" width="5.42578125" bestFit="1" customWidth="1"/>
    <col min="10752" max="10752" width="14.28515625" bestFit="1" customWidth="1"/>
    <col min="10754" max="10754" width="24.85546875" bestFit="1" customWidth="1"/>
    <col min="10755" max="10755" width="5.42578125" bestFit="1" customWidth="1"/>
    <col min="11008" max="11008" width="14.28515625" bestFit="1" customWidth="1"/>
    <col min="11010" max="11010" width="24.85546875" bestFit="1" customWidth="1"/>
    <col min="11011" max="11011" width="5.42578125" bestFit="1" customWidth="1"/>
    <col min="11264" max="11264" width="14.28515625" bestFit="1" customWidth="1"/>
    <col min="11266" max="11266" width="24.85546875" bestFit="1" customWidth="1"/>
    <col min="11267" max="11267" width="5.42578125" bestFit="1" customWidth="1"/>
    <col min="11520" max="11520" width="14.28515625" bestFit="1" customWidth="1"/>
    <col min="11522" max="11522" width="24.85546875" bestFit="1" customWidth="1"/>
    <col min="11523" max="11523" width="5.42578125" bestFit="1" customWidth="1"/>
    <col min="11776" max="11776" width="14.28515625" bestFit="1" customWidth="1"/>
    <col min="11778" max="11778" width="24.85546875" bestFit="1" customWidth="1"/>
    <col min="11779" max="11779" width="5.42578125" bestFit="1" customWidth="1"/>
    <col min="12032" max="12032" width="14.28515625" bestFit="1" customWidth="1"/>
    <col min="12034" max="12034" width="24.85546875" bestFit="1" customWidth="1"/>
    <col min="12035" max="12035" width="5.42578125" bestFit="1" customWidth="1"/>
    <col min="12288" max="12288" width="14.28515625" bestFit="1" customWidth="1"/>
    <col min="12290" max="12290" width="24.85546875" bestFit="1" customWidth="1"/>
    <col min="12291" max="12291" width="5.42578125" bestFit="1" customWidth="1"/>
    <col min="12544" max="12544" width="14.28515625" bestFit="1" customWidth="1"/>
    <col min="12546" max="12546" width="24.85546875" bestFit="1" customWidth="1"/>
    <col min="12547" max="12547" width="5.42578125" bestFit="1" customWidth="1"/>
    <col min="12800" max="12800" width="14.28515625" bestFit="1" customWidth="1"/>
    <col min="12802" max="12802" width="24.85546875" bestFit="1" customWidth="1"/>
    <col min="12803" max="12803" width="5.42578125" bestFit="1" customWidth="1"/>
    <col min="13056" max="13056" width="14.28515625" bestFit="1" customWidth="1"/>
    <col min="13058" max="13058" width="24.85546875" bestFit="1" customWidth="1"/>
    <col min="13059" max="13059" width="5.42578125" bestFit="1" customWidth="1"/>
    <col min="13312" max="13312" width="14.28515625" bestFit="1" customWidth="1"/>
    <col min="13314" max="13314" width="24.85546875" bestFit="1" customWidth="1"/>
    <col min="13315" max="13315" width="5.42578125" bestFit="1" customWidth="1"/>
    <col min="13568" max="13568" width="14.28515625" bestFit="1" customWidth="1"/>
    <col min="13570" max="13570" width="24.85546875" bestFit="1" customWidth="1"/>
    <col min="13571" max="13571" width="5.42578125" bestFit="1" customWidth="1"/>
    <col min="13824" max="13824" width="14.28515625" bestFit="1" customWidth="1"/>
    <col min="13826" max="13826" width="24.85546875" bestFit="1" customWidth="1"/>
    <col min="13827" max="13827" width="5.42578125" bestFit="1" customWidth="1"/>
    <col min="14080" max="14080" width="14.28515625" bestFit="1" customWidth="1"/>
    <col min="14082" max="14082" width="24.85546875" bestFit="1" customWidth="1"/>
    <col min="14083" max="14083" width="5.42578125" bestFit="1" customWidth="1"/>
    <col min="14336" max="14336" width="14.28515625" bestFit="1" customWidth="1"/>
    <col min="14338" max="14338" width="24.85546875" bestFit="1" customWidth="1"/>
    <col min="14339" max="14339" width="5.42578125" bestFit="1" customWidth="1"/>
    <col min="14592" max="14592" width="14.28515625" bestFit="1" customWidth="1"/>
    <col min="14594" max="14594" width="24.85546875" bestFit="1" customWidth="1"/>
    <col min="14595" max="14595" width="5.42578125" bestFit="1" customWidth="1"/>
    <col min="14848" max="14848" width="14.28515625" bestFit="1" customWidth="1"/>
    <col min="14850" max="14850" width="24.85546875" bestFit="1" customWidth="1"/>
    <col min="14851" max="14851" width="5.42578125" bestFit="1" customWidth="1"/>
    <col min="15104" max="15104" width="14.28515625" bestFit="1" customWidth="1"/>
    <col min="15106" max="15106" width="24.85546875" bestFit="1" customWidth="1"/>
    <col min="15107" max="15107" width="5.42578125" bestFit="1" customWidth="1"/>
    <col min="15360" max="15360" width="14.28515625" bestFit="1" customWidth="1"/>
    <col min="15362" max="15362" width="24.85546875" bestFit="1" customWidth="1"/>
    <col min="15363" max="15363" width="5.42578125" bestFit="1" customWidth="1"/>
    <col min="15616" max="15616" width="14.28515625" bestFit="1" customWidth="1"/>
    <col min="15618" max="15618" width="24.85546875" bestFit="1" customWidth="1"/>
    <col min="15619" max="15619" width="5.42578125" bestFit="1" customWidth="1"/>
    <col min="15872" max="15872" width="14.28515625" bestFit="1" customWidth="1"/>
    <col min="15874" max="15874" width="24.85546875" bestFit="1" customWidth="1"/>
    <col min="15875" max="15875" width="5.42578125" bestFit="1" customWidth="1"/>
    <col min="16128" max="16128" width="14.28515625" bestFit="1" customWidth="1"/>
    <col min="16130" max="16130" width="24.85546875" bestFit="1" customWidth="1"/>
    <col min="16131" max="16131" width="5.42578125" bestFit="1" customWidth="1"/>
  </cols>
  <sheetData>
    <row r="1" spans="1:3" ht="20.100000000000001" customHeight="1" thickBot="1" x14ac:dyDescent="0.2">
      <c r="A1" s="101" t="s">
        <v>435</v>
      </c>
      <c r="B1" s="102" t="s">
        <v>455</v>
      </c>
      <c r="C1" s="103" t="s">
        <v>434</v>
      </c>
    </row>
    <row r="2" spans="1:3" ht="20.100000000000001" customHeight="1" x14ac:dyDescent="0.15">
      <c r="A2" s="99" t="str">
        <f>"関西大学"</f>
        <v>関西大学</v>
      </c>
      <c r="B2" s="100" t="str">
        <f>"弐段"</f>
        <v>弐段</v>
      </c>
      <c r="C2" s="92" t="str">
        <f>"神田　アレクサンダー　蒼輔"</f>
        <v>神田　アレクサンダー　蒼輔</v>
      </c>
    </row>
    <row r="3" spans="1:3" ht="20.100000000000001" customHeight="1" thickBot="1" x14ac:dyDescent="0.2">
      <c r="A3" s="15" t="str">
        <f>"同志社大学ＯＢ"</f>
        <v>同志社大学ＯＢ</v>
      </c>
      <c r="B3" s="75" t="str">
        <f>"四段"</f>
        <v>四段</v>
      </c>
      <c r="C3" s="6" t="str">
        <f>"福嶋　晃輝"</f>
        <v>福嶋　晃輝</v>
      </c>
    </row>
  </sheetData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" width="18.7109375" style="104" bestFit="1" customWidth="1"/>
    <col min="2" max="2" width="11" style="104" bestFit="1" customWidth="1"/>
    <col min="3" max="3" width="13.5703125" style="104" bestFit="1" customWidth="1"/>
    <col min="4" max="255" width="9.140625" style="104"/>
    <col min="256" max="256" width="15.28515625" style="104" bestFit="1" customWidth="1"/>
    <col min="257" max="257" width="9.140625" style="104"/>
    <col min="258" max="258" width="10.42578125" style="104" bestFit="1" customWidth="1"/>
    <col min="259" max="259" width="5.42578125" style="104" bestFit="1" customWidth="1"/>
    <col min="260" max="511" width="9.140625" style="104"/>
    <col min="512" max="512" width="15.28515625" style="104" bestFit="1" customWidth="1"/>
    <col min="513" max="513" width="9.140625" style="104"/>
    <col min="514" max="514" width="10.42578125" style="104" bestFit="1" customWidth="1"/>
    <col min="515" max="515" width="5.42578125" style="104" bestFit="1" customWidth="1"/>
    <col min="516" max="767" width="9.140625" style="104"/>
    <col min="768" max="768" width="15.28515625" style="104" bestFit="1" customWidth="1"/>
    <col min="769" max="769" width="9.140625" style="104"/>
    <col min="770" max="770" width="10.42578125" style="104" bestFit="1" customWidth="1"/>
    <col min="771" max="771" width="5.42578125" style="104" bestFit="1" customWidth="1"/>
    <col min="772" max="1023" width="9.140625" style="104"/>
    <col min="1024" max="1024" width="15.28515625" style="104" bestFit="1" customWidth="1"/>
    <col min="1025" max="1025" width="9.140625" style="104"/>
    <col min="1026" max="1026" width="10.42578125" style="104" bestFit="1" customWidth="1"/>
    <col min="1027" max="1027" width="5.42578125" style="104" bestFit="1" customWidth="1"/>
    <col min="1028" max="1279" width="9.140625" style="104"/>
    <col min="1280" max="1280" width="15.28515625" style="104" bestFit="1" customWidth="1"/>
    <col min="1281" max="1281" width="9.140625" style="104"/>
    <col min="1282" max="1282" width="10.42578125" style="104" bestFit="1" customWidth="1"/>
    <col min="1283" max="1283" width="5.42578125" style="104" bestFit="1" customWidth="1"/>
    <col min="1284" max="1535" width="9.140625" style="104"/>
    <col min="1536" max="1536" width="15.28515625" style="104" bestFit="1" customWidth="1"/>
    <col min="1537" max="1537" width="9.140625" style="104"/>
    <col min="1538" max="1538" width="10.42578125" style="104" bestFit="1" customWidth="1"/>
    <col min="1539" max="1539" width="5.42578125" style="104" bestFit="1" customWidth="1"/>
    <col min="1540" max="1791" width="9.140625" style="104"/>
    <col min="1792" max="1792" width="15.28515625" style="104" bestFit="1" customWidth="1"/>
    <col min="1793" max="1793" width="9.140625" style="104"/>
    <col min="1794" max="1794" width="10.42578125" style="104" bestFit="1" customWidth="1"/>
    <col min="1795" max="1795" width="5.42578125" style="104" bestFit="1" customWidth="1"/>
    <col min="1796" max="2047" width="9.140625" style="104"/>
    <col min="2048" max="2048" width="15.28515625" style="104" bestFit="1" customWidth="1"/>
    <col min="2049" max="2049" width="9.140625" style="104"/>
    <col min="2050" max="2050" width="10.42578125" style="104" bestFit="1" customWidth="1"/>
    <col min="2051" max="2051" width="5.42578125" style="104" bestFit="1" customWidth="1"/>
    <col min="2052" max="2303" width="9.140625" style="104"/>
    <col min="2304" max="2304" width="15.28515625" style="104" bestFit="1" customWidth="1"/>
    <col min="2305" max="2305" width="9.140625" style="104"/>
    <col min="2306" max="2306" width="10.42578125" style="104" bestFit="1" customWidth="1"/>
    <col min="2307" max="2307" width="5.42578125" style="104" bestFit="1" customWidth="1"/>
    <col min="2308" max="2559" width="9.140625" style="104"/>
    <col min="2560" max="2560" width="15.28515625" style="104" bestFit="1" customWidth="1"/>
    <col min="2561" max="2561" width="9.140625" style="104"/>
    <col min="2562" max="2562" width="10.42578125" style="104" bestFit="1" customWidth="1"/>
    <col min="2563" max="2563" width="5.42578125" style="104" bestFit="1" customWidth="1"/>
    <col min="2564" max="2815" width="9.140625" style="104"/>
    <col min="2816" max="2816" width="15.28515625" style="104" bestFit="1" customWidth="1"/>
    <col min="2817" max="2817" width="9.140625" style="104"/>
    <col min="2818" max="2818" width="10.42578125" style="104" bestFit="1" customWidth="1"/>
    <col min="2819" max="2819" width="5.42578125" style="104" bestFit="1" customWidth="1"/>
    <col min="2820" max="3071" width="9.140625" style="104"/>
    <col min="3072" max="3072" width="15.28515625" style="104" bestFit="1" customWidth="1"/>
    <col min="3073" max="3073" width="9.140625" style="104"/>
    <col min="3074" max="3074" width="10.42578125" style="104" bestFit="1" customWidth="1"/>
    <col min="3075" max="3075" width="5.42578125" style="104" bestFit="1" customWidth="1"/>
    <col min="3076" max="3327" width="9.140625" style="104"/>
    <col min="3328" max="3328" width="15.28515625" style="104" bestFit="1" customWidth="1"/>
    <col min="3329" max="3329" width="9.140625" style="104"/>
    <col min="3330" max="3330" width="10.42578125" style="104" bestFit="1" customWidth="1"/>
    <col min="3331" max="3331" width="5.42578125" style="104" bestFit="1" customWidth="1"/>
    <col min="3332" max="3583" width="9.140625" style="104"/>
    <col min="3584" max="3584" width="15.28515625" style="104" bestFit="1" customWidth="1"/>
    <col min="3585" max="3585" width="9.140625" style="104"/>
    <col min="3586" max="3586" width="10.42578125" style="104" bestFit="1" customWidth="1"/>
    <col min="3587" max="3587" width="5.42578125" style="104" bestFit="1" customWidth="1"/>
    <col min="3588" max="3839" width="9.140625" style="104"/>
    <col min="3840" max="3840" width="15.28515625" style="104" bestFit="1" customWidth="1"/>
    <col min="3841" max="3841" width="9.140625" style="104"/>
    <col min="3842" max="3842" width="10.42578125" style="104" bestFit="1" customWidth="1"/>
    <col min="3843" max="3843" width="5.42578125" style="104" bestFit="1" customWidth="1"/>
    <col min="3844" max="4095" width="9.140625" style="104"/>
    <col min="4096" max="4096" width="15.28515625" style="104" bestFit="1" customWidth="1"/>
    <col min="4097" max="4097" width="9.140625" style="104"/>
    <col min="4098" max="4098" width="10.42578125" style="104" bestFit="1" customWidth="1"/>
    <col min="4099" max="4099" width="5.42578125" style="104" bestFit="1" customWidth="1"/>
    <col min="4100" max="4351" width="9.140625" style="104"/>
    <col min="4352" max="4352" width="15.28515625" style="104" bestFit="1" customWidth="1"/>
    <col min="4353" max="4353" width="9.140625" style="104"/>
    <col min="4354" max="4354" width="10.42578125" style="104" bestFit="1" customWidth="1"/>
    <col min="4355" max="4355" width="5.42578125" style="104" bestFit="1" customWidth="1"/>
    <col min="4356" max="4607" width="9.140625" style="104"/>
    <col min="4608" max="4608" width="15.28515625" style="104" bestFit="1" customWidth="1"/>
    <col min="4609" max="4609" width="9.140625" style="104"/>
    <col min="4610" max="4610" width="10.42578125" style="104" bestFit="1" customWidth="1"/>
    <col min="4611" max="4611" width="5.42578125" style="104" bestFit="1" customWidth="1"/>
    <col min="4612" max="4863" width="9.140625" style="104"/>
    <col min="4864" max="4864" width="15.28515625" style="104" bestFit="1" customWidth="1"/>
    <col min="4865" max="4865" width="9.140625" style="104"/>
    <col min="4866" max="4866" width="10.42578125" style="104" bestFit="1" customWidth="1"/>
    <col min="4867" max="4867" width="5.42578125" style="104" bestFit="1" customWidth="1"/>
    <col min="4868" max="5119" width="9.140625" style="104"/>
    <col min="5120" max="5120" width="15.28515625" style="104" bestFit="1" customWidth="1"/>
    <col min="5121" max="5121" width="9.140625" style="104"/>
    <col min="5122" max="5122" width="10.42578125" style="104" bestFit="1" customWidth="1"/>
    <col min="5123" max="5123" width="5.42578125" style="104" bestFit="1" customWidth="1"/>
    <col min="5124" max="5375" width="9.140625" style="104"/>
    <col min="5376" max="5376" width="15.28515625" style="104" bestFit="1" customWidth="1"/>
    <col min="5377" max="5377" width="9.140625" style="104"/>
    <col min="5378" max="5378" width="10.42578125" style="104" bestFit="1" customWidth="1"/>
    <col min="5379" max="5379" width="5.42578125" style="104" bestFit="1" customWidth="1"/>
    <col min="5380" max="5631" width="9.140625" style="104"/>
    <col min="5632" max="5632" width="15.28515625" style="104" bestFit="1" customWidth="1"/>
    <col min="5633" max="5633" width="9.140625" style="104"/>
    <col min="5634" max="5634" width="10.42578125" style="104" bestFit="1" customWidth="1"/>
    <col min="5635" max="5635" width="5.42578125" style="104" bestFit="1" customWidth="1"/>
    <col min="5636" max="5887" width="9.140625" style="104"/>
    <col min="5888" max="5888" width="15.28515625" style="104" bestFit="1" customWidth="1"/>
    <col min="5889" max="5889" width="9.140625" style="104"/>
    <col min="5890" max="5890" width="10.42578125" style="104" bestFit="1" customWidth="1"/>
    <col min="5891" max="5891" width="5.42578125" style="104" bestFit="1" customWidth="1"/>
    <col min="5892" max="6143" width="9.140625" style="104"/>
    <col min="6144" max="6144" width="15.28515625" style="104" bestFit="1" customWidth="1"/>
    <col min="6145" max="6145" width="9.140625" style="104"/>
    <col min="6146" max="6146" width="10.42578125" style="104" bestFit="1" customWidth="1"/>
    <col min="6147" max="6147" width="5.42578125" style="104" bestFit="1" customWidth="1"/>
    <col min="6148" max="6399" width="9.140625" style="104"/>
    <col min="6400" max="6400" width="15.28515625" style="104" bestFit="1" customWidth="1"/>
    <col min="6401" max="6401" width="9.140625" style="104"/>
    <col min="6402" max="6402" width="10.42578125" style="104" bestFit="1" customWidth="1"/>
    <col min="6403" max="6403" width="5.42578125" style="104" bestFit="1" customWidth="1"/>
    <col min="6404" max="6655" width="9.140625" style="104"/>
    <col min="6656" max="6656" width="15.28515625" style="104" bestFit="1" customWidth="1"/>
    <col min="6657" max="6657" width="9.140625" style="104"/>
    <col min="6658" max="6658" width="10.42578125" style="104" bestFit="1" customWidth="1"/>
    <col min="6659" max="6659" width="5.42578125" style="104" bestFit="1" customWidth="1"/>
    <col min="6660" max="6911" width="9.140625" style="104"/>
    <col min="6912" max="6912" width="15.28515625" style="104" bestFit="1" customWidth="1"/>
    <col min="6913" max="6913" width="9.140625" style="104"/>
    <col min="6914" max="6914" width="10.42578125" style="104" bestFit="1" customWidth="1"/>
    <col min="6915" max="6915" width="5.42578125" style="104" bestFit="1" customWidth="1"/>
    <col min="6916" max="7167" width="9.140625" style="104"/>
    <col min="7168" max="7168" width="15.28515625" style="104" bestFit="1" customWidth="1"/>
    <col min="7169" max="7169" width="9.140625" style="104"/>
    <col min="7170" max="7170" width="10.42578125" style="104" bestFit="1" customWidth="1"/>
    <col min="7171" max="7171" width="5.42578125" style="104" bestFit="1" customWidth="1"/>
    <col min="7172" max="7423" width="9.140625" style="104"/>
    <col min="7424" max="7424" width="15.28515625" style="104" bestFit="1" customWidth="1"/>
    <col min="7425" max="7425" width="9.140625" style="104"/>
    <col min="7426" max="7426" width="10.42578125" style="104" bestFit="1" customWidth="1"/>
    <col min="7427" max="7427" width="5.42578125" style="104" bestFit="1" customWidth="1"/>
    <col min="7428" max="7679" width="9.140625" style="104"/>
    <col min="7680" max="7680" width="15.28515625" style="104" bestFit="1" customWidth="1"/>
    <col min="7681" max="7681" width="9.140625" style="104"/>
    <col min="7682" max="7682" width="10.42578125" style="104" bestFit="1" customWidth="1"/>
    <col min="7683" max="7683" width="5.42578125" style="104" bestFit="1" customWidth="1"/>
    <col min="7684" max="7935" width="9.140625" style="104"/>
    <col min="7936" max="7936" width="15.28515625" style="104" bestFit="1" customWidth="1"/>
    <col min="7937" max="7937" width="9.140625" style="104"/>
    <col min="7938" max="7938" width="10.42578125" style="104" bestFit="1" customWidth="1"/>
    <col min="7939" max="7939" width="5.42578125" style="104" bestFit="1" customWidth="1"/>
    <col min="7940" max="8191" width="9.140625" style="104"/>
    <col min="8192" max="8192" width="15.28515625" style="104" bestFit="1" customWidth="1"/>
    <col min="8193" max="8193" width="9.140625" style="104"/>
    <col min="8194" max="8194" width="10.42578125" style="104" bestFit="1" customWidth="1"/>
    <col min="8195" max="8195" width="5.42578125" style="104" bestFit="1" customWidth="1"/>
    <col min="8196" max="8447" width="9.140625" style="104"/>
    <col min="8448" max="8448" width="15.28515625" style="104" bestFit="1" customWidth="1"/>
    <col min="8449" max="8449" width="9.140625" style="104"/>
    <col min="8450" max="8450" width="10.42578125" style="104" bestFit="1" customWidth="1"/>
    <col min="8451" max="8451" width="5.42578125" style="104" bestFit="1" customWidth="1"/>
    <col min="8452" max="8703" width="9.140625" style="104"/>
    <col min="8704" max="8704" width="15.28515625" style="104" bestFit="1" customWidth="1"/>
    <col min="8705" max="8705" width="9.140625" style="104"/>
    <col min="8706" max="8706" width="10.42578125" style="104" bestFit="1" customWidth="1"/>
    <col min="8707" max="8707" width="5.42578125" style="104" bestFit="1" customWidth="1"/>
    <col min="8708" max="8959" width="9.140625" style="104"/>
    <col min="8960" max="8960" width="15.28515625" style="104" bestFit="1" customWidth="1"/>
    <col min="8961" max="8961" width="9.140625" style="104"/>
    <col min="8962" max="8962" width="10.42578125" style="104" bestFit="1" customWidth="1"/>
    <col min="8963" max="8963" width="5.42578125" style="104" bestFit="1" customWidth="1"/>
    <col min="8964" max="9215" width="9.140625" style="104"/>
    <col min="9216" max="9216" width="15.28515625" style="104" bestFit="1" customWidth="1"/>
    <col min="9217" max="9217" width="9.140625" style="104"/>
    <col min="9218" max="9218" width="10.42578125" style="104" bestFit="1" customWidth="1"/>
    <col min="9219" max="9219" width="5.42578125" style="104" bestFit="1" customWidth="1"/>
    <col min="9220" max="9471" width="9.140625" style="104"/>
    <col min="9472" max="9472" width="15.28515625" style="104" bestFit="1" customWidth="1"/>
    <col min="9473" max="9473" width="9.140625" style="104"/>
    <col min="9474" max="9474" width="10.42578125" style="104" bestFit="1" customWidth="1"/>
    <col min="9475" max="9475" width="5.42578125" style="104" bestFit="1" customWidth="1"/>
    <col min="9476" max="9727" width="9.140625" style="104"/>
    <col min="9728" max="9728" width="15.28515625" style="104" bestFit="1" customWidth="1"/>
    <col min="9729" max="9729" width="9.140625" style="104"/>
    <col min="9730" max="9730" width="10.42578125" style="104" bestFit="1" customWidth="1"/>
    <col min="9731" max="9731" width="5.42578125" style="104" bestFit="1" customWidth="1"/>
    <col min="9732" max="9983" width="9.140625" style="104"/>
    <col min="9984" max="9984" width="15.28515625" style="104" bestFit="1" customWidth="1"/>
    <col min="9985" max="9985" width="9.140625" style="104"/>
    <col min="9986" max="9986" width="10.42578125" style="104" bestFit="1" customWidth="1"/>
    <col min="9987" max="9987" width="5.42578125" style="104" bestFit="1" customWidth="1"/>
    <col min="9988" max="10239" width="9.140625" style="104"/>
    <col min="10240" max="10240" width="15.28515625" style="104" bestFit="1" customWidth="1"/>
    <col min="10241" max="10241" width="9.140625" style="104"/>
    <col min="10242" max="10242" width="10.42578125" style="104" bestFit="1" customWidth="1"/>
    <col min="10243" max="10243" width="5.42578125" style="104" bestFit="1" customWidth="1"/>
    <col min="10244" max="10495" width="9.140625" style="104"/>
    <col min="10496" max="10496" width="15.28515625" style="104" bestFit="1" customWidth="1"/>
    <col min="10497" max="10497" width="9.140625" style="104"/>
    <col min="10498" max="10498" width="10.42578125" style="104" bestFit="1" customWidth="1"/>
    <col min="10499" max="10499" width="5.42578125" style="104" bestFit="1" customWidth="1"/>
    <col min="10500" max="10751" width="9.140625" style="104"/>
    <col min="10752" max="10752" width="15.28515625" style="104" bestFit="1" customWidth="1"/>
    <col min="10753" max="10753" width="9.140625" style="104"/>
    <col min="10754" max="10754" width="10.42578125" style="104" bestFit="1" customWidth="1"/>
    <col min="10755" max="10755" width="5.42578125" style="104" bestFit="1" customWidth="1"/>
    <col min="10756" max="11007" width="9.140625" style="104"/>
    <col min="11008" max="11008" width="15.28515625" style="104" bestFit="1" customWidth="1"/>
    <col min="11009" max="11009" width="9.140625" style="104"/>
    <col min="11010" max="11010" width="10.42578125" style="104" bestFit="1" customWidth="1"/>
    <col min="11011" max="11011" width="5.42578125" style="104" bestFit="1" customWidth="1"/>
    <col min="11012" max="11263" width="9.140625" style="104"/>
    <col min="11264" max="11264" width="15.28515625" style="104" bestFit="1" customWidth="1"/>
    <col min="11265" max="11265" width="9.140625" style="104"/>
    <col min="11266" max="11266" width="10.42578125" style="104" bestFit="1" customWidth="1"/>
    <col min="11267" max="11267" width="5.42578125" style="104" bestFit="1" customWidth="1"/>
    <col min="11268" max="11519" width="9.140625" style="104"/>
    <col min="11520" max="11520" width="15.28515625" style="104" bestFit="1" customWidth="1"/>
    <col min="11521" max="11521" width="9.140625" style="104"/>
    <col min="11522" max="11522" width="10.42578125" style="104" bestFit="1" customWidth="1"/>
    <col min="11523" max="11523" width="5.42578125" style="104" bestFit="1" customWidth="1"/>
    <col min="11524" max="11775" width="9.140625" style="104"/>
    <col min="11776" max="11776" width="15.28515625" style="104" bestFit="1" customWidth="1"/>
    <col min="11777" max="11777" width="9.140625" style="104"/>
    <col min="11778" max="11778" width="10.42578125" style="104" bestFit="1" customWidth="1"/>
    <col min="11779" max="11779" width="5.42578125" style="104" bestFit="1" customWidth="1"/>
    <col min="11780" max="12031" width="9.140625" style="104"/>
    <col min="12032" max="12032" width="15.28515625" style="104" bestFit="1" customWidth="1"/>
    <col min="12033" max="12033" width="9.140625" style="104"/>
    <col min="12034" max="12034" width="10.42578125" style="104" bestFit="1" customWidth="1"/>
    <col min="12035" max="12035" width="5.42578125" style="104" bestFit="1" customWidth="1"/>
    <col min="12036" max="12287" width="9.140625" style="104"/>
    <col min="12288" max="12288" width="15.28515625" style="104" bestFit="1" customWidth="1"/>
    <col min="12289" max="12289" width="9.140625" style="104"/>
    <col min="12290" max="12290" width="10.42578125" style="104" bestFit="1" customWidth="1"/>
    <col min="12291" max="12291" width="5.42578125" style="104" bestFit="1" customWidth="1"/>
    <col min="12292" max="12543" width="9.140625" style="104"/>
    <col min="12544" max="12544" width="15.28515625" style="104" bestFit="1" customWidth="1"/>
    <col min="12545" max="12545" width="9.140625" style="104"/>
    <col min="12546" max="12546" width="10.42578125" style="104" bestFit="1" customWidth="1"/>
    <col min="12547" max="12547" width="5.42578125" style="104" bestFit="1" customWidth="1"/>
    <col min="12548" max="12799" width="9.140625" style="104"/>
    <col min="12800" max="12800" width="15.28515625" style="104" bestFit="1" customWidth="1"/>
    <col min="12801" max="12801" width="9.140625" style="104"/>
    <col min="12802" max="12802" width="10.42578125" style="104" bestFit="1" customWidth="1"/>
    <col min="12803" max="12803" width="5.42578125" style="104" bestFit="1" customWidth="1"/>
    <col min="12804" max="13055" width="9.140625" style="104"/>
    <col min="13056" max="13056" width="15.28515625" style="104" bestFit="1" customWidth="1"/>
    <col min="13057" max="13057" width="9.140625" style="104"/>
    <col min="13058" max="13058" width="10.42578125" style="104" bestFit="1" customWidth="1"/>
    <col min="13059" max="13059" width="5.42578125" style="104" bestFit="1" customWidth="1"/>
    <col min="13060" max="13311" width="9.140625" style="104"/>
    <col min="13312" max="13312" width="15.28515625" style="104" bestFit="1" customWidth="1"/>
    <col min="13313" max="13313" width="9.140625" style="104"/>
    <col min="13314" max="13314" width="10.42578125" style="104" bestFit="1" customWidth="1"/>
    <col min="13315" max="13315" width="5.42578125" style="104" bestFit="1" customWidth="1"/>
    <col min="13316" max="13567" width="9.140625" style="104"/>
    <col min="13568" max="13568" width="15.28515625" style="104" bestFit="1" customWidth="1"/>
    <col min="13569" max="13569" width="9.140625" style="104"/>
    <col min="13570" max="13570" width="10.42578125" style="104" bestFit="1" customWidth="1"/>
    <col min="13571" max="13571" width="5.42578125" style="104" bestFit="1" customWidth="1"/>
    <col min="13572" max="13823" width="9.140625" style="104"/>
    <col min="13824" max="13824" width="15.28515625" style="104" bestFit="1" customWidth="1"/>
    <col min="13825" max="13825" width="9.140625" style="104"/>
    <col min="13826" max="13826" width="10.42578125" style="104" bestFit="1" customWidth="1"/>
    <col min="13827" max="13827" width="5.42578125" style="104" bestFit="1" customWidth="1"/>
    <col min="13828" max="14079" width="9.140625" style="104"/>
    <col min="14080" max="14080" width="15.28515625" style="104" bestFit="1" customWidth="1"/>
    <col min="14081" max="14081" width="9.140625" style="104"/>
    <col min="14082" max="14082" width="10.42578125" style="104" bestFit="1" customWidth="1"/>
    <col min="14083" max="14083" width="5.42578125" style="104" bestFit="1" customWidth="1"/>
    <col min="14084" max="14335" width="9.140625" style="104"/>
    <col min="14336" max="14336" width="15.28515625" style="104" bestFit="1" customWidth="1"/>
    <col min="14337" max="14337" width="9.140625" style="104"/>
    <col min="14338" max="14338" width="10.42578125" style="104" bestFit="1" customWidth="1"/>
    <col min="14339" max="14339" width="5.42578125" style="104" bestFit="1" customWidth="1"/>
    <col min="14340" max="14591" width="9.140625" style="104"/>
    <col min="14592" max="14592" width="15.28515625" style="104" bestFit="1" customWidth="1"/>
    <col min="14593" max="14593" width="9.140625" style="104"/>
    <col min="14594" max="14594" width="10.42578125" style="104" bestFit="1" customWidth="1"/>
    <col min="14595" max="14595" width="5.42578125" style="104" bestFit="1" customWidth="1"/>
    <col min="14596" max="14847" width="9.140625" style="104"/>
    <col min="14848" max="14848" width="15.28515625" style="104" bestFit="1" customWidth="1"/>
    <col min="14849" max="14849" width="9.140625" style="104"/>
    <col min="14850" max="14850" width="10.42578125" style="104" bestFit="1" customWidth="1"/>
    <col min="14851" max="14851" width="5.42578125" style="104" bestFit="1" customWidth="1"/>
    <col min="14852" max="15103" width="9.140625" style="104"/>
    <col min="15104" max="15104" width="15.28515625" style="104" bestFit="1" customWidth="1"/>
    <col min="15105" max="15105" width="9.140625" style="104"/>
    <col min="15106" max="15106" width="10.42578125" style="104" bestFit="1" customWidth="1"/>
    <col min="15107" max="15107" width="5.42578125" style="104" bestFit="1" customWidth="1"/>
    <col min="15108" max="15359" width="9.140625" style="104"/>
    <col min="15360" max="15360" width="15.28515625" style="104" bestFit="1" customWidth="1"/>
    <col min="15361" max="15361" width="9.140625" style="104"/>
    <col min="15362" max="15362" width="10.42578125" style="104" bestFit="1" customWidth="1"/>
    <col min="15363" max="15363" width="5.42578125" style="104" bestFit="1" customWidth="1"/>
    <col min="15364" max="15615" width="9.140625" style="104"/>
    <col min="15616" max="15616" width="15.28515625" style="104" bestFit="1" customWidth="1"/>
    <col min="15617" max="15617" width="9.140625" style="104"/>
    <col min="15618" max="15618" width="10.42578125" style="104" bestFit="1" customWidth="1"/>
    <col min="15619" max="15619" width="5.42578125" style="104" bestFit="1" customWidth="1"/>
    <col min="15620" max="15871" width="9.140625" style="104"/>
    <col min="15872" max="15872" width="15.28515625" style="104" bestFit="1" customWidth="1"/>
    <col min="15873" max="15873" width="9.140625" style="104"/>
    <col min="15874" max="15874" width="10.42578125" style="104" bestFit="1" customWidth="1"/>
    <col min="15875" max="15875" width="5.42578125" style="104" bestFit="1" customWidth="1"/>
    <col min="15876" max="16127" width="9.140625" style="104"/>
    <col min="16128" max="16128" width="15.28515625" style="104" bestFit="1" customWidth="1"/>
    <col min="16129" max="16129" width="9.140625" style="104"/>
    <col min="16130" max="16130" width="10.42578125" style="104" bestFit="1" customWidth="1"/>
    <col min="16131" max="16131" width="5.42578125" style="104" bestFit="1" customWidth="1"/>
    <col min="16132" max="16384" width="9.140625" style="104"/>
  </cols>
  <sheetData>
    <row r="1" spans="1:3" ht="20.100000000000001" customHeight="1" thickBot="1" x14ac:dyDescent="0.2">
      <c r="A1" s="20" t="s">
        <v>815</v>
      </c>
      <c r="B1" s="87" t="s">
        <v>814</v>
      </c>
      <c r="C1" s="22" t="s">
        <v>434</v>
      </c>
    </row>
    <row r="2" spans="1:3" ht="20.100000000000001" customHeight="1" x14ac:dyDescent="0.15">
      <c r="A2" s="14" t="str">
        <f>"九州同志会"</f>
        <v>九州同志会</v>
      </c>
      <c r="B2" s="80" t="str">
        <f>"２級"</f>
        <v>２級</v>
      </c>
      <c r="C2" s="4" t="str">
        <f>"熊本　暖"</f>
        <v>熊本　暖</v>
      </c>
    </row>
    <row r="3" spans="1:3" ht="20.100000000000001" customHeight="1" x14ac:dyDescent="0.15">
      <c r="A3" s="12" t="str">
        <f>"千葉拳道会"</f>
        <v>千葉拳道会</v>
      </c>
      <c r="B3" s="25" t="str">
        <f>"２級"</f>
        <v>２級</v>
      </c>
      <c r="C3" s="5" t="str">
        <f>"山田　尚孝"</f>
        <v>山田　尚孝</v>
      </c>
    </row>
    <row r="4" spans="1:3" ht="20.100000000000001" customHeight="1" x14ac:dyDescent="0.15">
      <c r="A4" s="175" t="str">
        <f>"和歌山拳法連盟"</f>
        <v>和歌山拳法連盟</v>
      </c>
      <c r="B4" s="25" t="str">
        <f>"２級"</f>
        <v>２級</v>
      </c>
      <c r="C4" s="5" t="str">
        <f>"尾崎　紀介"</f>
        <v>尾崎　紀介</v>
      </c>
    </row>
    <row r="5" spans="1:3" ht="20.100000000000001" customHeight="1" x14ac:dyDescent="0.15">
      <c r="A5" s="176"/>
      <c r="B5" s="25" t="str">
        <f>"２級"</f>
        <v>２級</v>
      </c>
      <c r="C5" s="5" t="str">
        <f>"水越　斗和"</f>
        <v>水越　斗和</v>
      </c>
    </row>
    <row r="6" spans="1:3" ht="20.100000000000001" customHeight="1" x14ac:dyDescent="0.15">
      <c r="A6" s="176"/>
      <c r="B6" s="25" t="str">
        <f>"１級"</f>
        <v>１級</v>
      </c>
      <c r="C6" s="5" t="str">
        <f>"澤村　朱璃"</f>
        <v>澤村　朱璃</v>
      </c>
    </row>
    <row r="7" spans="1:3" ht="20.100000000000001" customHeight="1" thickBot="1" x14ac:dyDescent="0.2">
      <c r="A7" s="177"/>
      <c r="B7" s="75" t="str">
        <f>"初段"</f>
        <v>初段</v>
      </c>
      <c r="C7" s="6" t="str">
        <f>"中井　香奈"</f>
        <v>中井　香奈</v>
      </c>
    </row>
  </sheetData>
  <mergeCells count="1">
    <mergeCell ref="A4:A7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pane xSplit="9" ySplit="11" topLeftCell="J12" activePane="bottomRight" state="frozen"/>
      <selection pane="topRight" activeCell="J1" sqref="J1"/>
      <selection pane="bottomLeft" activeCell="A12" sqref="A12"/>
      <selection pane="bottomRight"/>
    </sheetView>
  </sheetViews>
  <sheetFormatPr defaultRowHeight="12" x14ac:dyDescent="0.15"/>
  <cols>
    <col min="1" max="1" width="11" bestFit="1" customWidth="1"/>
    <col min="2" max="2" width="18.7109375" bestFit="1" customWidth="1"/>
    <col min="3" max="9" width="6.28515625" bestFit="1" customWidth="1"/>
    <col min="250" max="250" width="6.140625" bestFit="1" customWidth="1"/>
    <col min="251" max="252" width="13.140625" bestFit="1" customWidth="1"/>
    <col min="253" max="253" width="15.28515625" bestFit="1" customWidth="1"/>
    <col min="254" max="255" width="4.85546875" bestFit="1" customWidth="1"/>
    <col min="256" max="265" width="5.42578125" bestFit="1" customWidth="1"/>
    <col min="506" max="506" width="6.140625" bestFit="1" customWidth="1"/>
    <col min="507" max="508" width="13.140625" bestFit="1" customWidth="1"/>
    <col min="509" max="509" width="15.28515625" bestFit="1" customWidth="1"/>
    <col min="510" max="511" width="4.85546875" bestFit="1" customWidth="1"/>
    <col min="512" max="521" width="5.42578125" bestFit="1" customWidth="1"/>
    <col min="762" max="762" width="6.140625" bestFit="1" customWidth="1"/>
    <col min="763" max="764" width="13.140625" bestFit="1" customWidth="1"/>
    <col min="765" max="765" width="15.28515625" bestFit="1" customWidth="1"/>
    <col min="766" max="767" width="4.85546875" bestFit="1" customWidth="1"/>
    <col min="768" max="777" width="5.42578125" bestFit="1" customWidth="1"/>
    <col min="1018" max="1018" width="6.140625" bestFit="1" customWidth="1"/>
    <col min="1019" max="1020" width="13.140625" bestFit="1" customWidth="1"/>
    <col min="1021" max="1021" width="15.28515625" bestFit="1" customWidth="1"/>
    <col min="1022" max="1023" width="4.85546875" bestFit="1" customWidth="1"/>
    <col min="1024" max="1033" width="5.42578125" bestFit="1" customWidth="1"/>
    <col min="1274" max="1274" width="6.140625" bestFit="1" customWidth="1"/>
    <col min="1275" max="1276" width="13.140625" bestFit="1" customWidth="1"/>
    <col min="1277" max="1277" width="15.28515625" bestFit="1" customWidth="1"/>
    <col min="1278" max="1279" width="4.85546875" bestFit="1" customWidth="1"/>
    <col min="1280" max="1289" width="5.42578125" bestFit="1" customWidth="1"/>
    <col min="1530" max="1530" width="6.140625" bestFit="1" customWidth="1"/>
    <col min="1531" max="1532" width="13.140625" bestFit="1" customWidth="1"/>
    <col min="1533" max="1533" width="15.28515625" bestFit="1" customWidth="1"/>
    <col min="1534" max="1535" width="4.85546875" bestFit="1" customWidth="1"/>
    <col min="1536" max="1545" width="5.42578125" bestFit="1" customWidth="1"/>
    <col min="1786" max="1786" width="6.140625" bestFit="1" customWidth="1"/>
    <col min="1787" max="1788" width="13.140625" bestFit="1" customWidth="1"/>
    <col min="1789" max="1789" width="15.28515625" bestFit="1" customWidth="1"/>
    <col min="1790" max="1791" width="4.85546875" bestFit="1" customWidth="1"/>
    <col min="1792" max="1801" width="5.42578125" bestFit="1" customWidth="1"/>
    <col min="2042" max="2042" width="6.140625" bestFit="1" customWidth="1"/>
    <col min="2043" max="2044" width="13.140625" bestFit="1" customWidth="1"/>
    <col min="2045" max="2045" width="15.28515625" bestFit="1" customWidth="1"/>
    <col min="2046" max="2047" width="4.85546875" bestFit="1" customWidth="1"/>
    <col min="2048" max="2057" width="5.42578125" bestFit="1" customWidth="1"/>
    <col min="2298" max="2298" width="6.140625" bestFit="1" customWidth="1"/>
    <col min="2299" max="2300" width="13.140625" bestFit="1" customWidth="1"/>
    <col min="2301" max="2301" width="15.28515625" bestFit="1" customWidth="1"/>
    <col min="2302" max="2303" width="4.85546875" bestFit="1" customWidth="1"/>
    <col min="2304" max="2313" width="5.42578125" bestFit="1" customWidth="1"/>
    <col min="2554" max="2554" width="6.140625" bestFit="1" customWidth="1"/>
    <col min="2555" max="2556" width="13.140625" bestFit="1" customWidth="1"/>
    <col min="2557" max="2557" width="15.28515625" bestFit="1" customWidth="1"/>
    <col min="2558" max="2559" width="4.85546875" bestFit="1" customWidth="1"/>
    <col min="2560" max="2569" width="5.42578125" bestFit="1" customWidth="1"/>
    <col min="2810" max="2810" width="6.140625" bestFit="1" customWidth="1"/>
    <col min="2811" max="2812" width="13.140625" bestFit="1" customWidth="1"/>
    <col min="2813" max="2813" width="15.28515625" bestFit="1" customWidth="1"/>
    <col min="2814" max="2815" width="4.85546875" bestFit="1" customWidth="1"/>
    <col min="2816" max="2825" width="5.42578125" bestFit="1" customWidth="1"/>
    <col min="3066" max="3066" width="6.140625" bestFit="1" customWidth="1"/>
    <col min="3067" max="3068" width="13.140625" bestFit="1" customWidth="1"/>
    <col min="3069" max="3069" width="15.28515625" bestFit="1" customWidth="1"/>
    <col min="3070" max="3071" width="4.85546875" bestFit="1" customWidth="1"/>
    <col min="3072" max="3081" width="5.42578125" bestFit="1" customWidth="1"/>
    <col min="3322" max="3322" width="6.140625" bestFit="1" customWidth="1"/>
    <col min="3323" max="3324" width="13.140625" bestFit="1" customWidth="1"/>
    <col min="3325" max="3325" width="15.28515625" bestFit="1" customWidth="1"/>
    <col min="3326" max="3327" width="4.85546875" bestFit="1" customWidth="1"/>
    <col min="3328" max="3337" width="5.42578125" bestFit="1" customWidth="1"/>
    <col min="3578" max="3578" width="6.140625" bestFit="1" customWidth="1"/>
    <col min="3579" max="3580" width="13.140625" bestFit="1" customWidth="1"/>
    <col min="3581" max="3581" width="15.28515625" bestFit="1" customWidth="1"/>
    <col min="3582" max="3583" width="4.85546875" bestFit="1" customWidth="1"/>
    <col min="3584" max="3593" width="5.42578125" bestFit="1" customWidth="1"/>
    <col min="3834" max="3834" width="6.140625" bestFit="1" customWidth="1"/>
    <col min="3835" max="3836" width="13.140625" bestFit="1" customWidth="1"/>
    <col min="3837" max="3837" width="15.28515625" bestFit="1" customWidth="1"/>
    <col min="3838" max="3839" width="4.85546875" bestFit="1" customWidth="1"/>
    <col min="3840" max="3849" width="5.42578125" bestFit="1" customWidth="1"/>
    <col min="4090" max="4090" width="6.140625" bestFit="1" customWidth="1"/>
    <col min="4091" max="4092" width="13.140625" bestFit="1" customWidth="1"/>
    <col min="4093" max="4093" width="15.28515625" bestFit="1" customWidth="1"/>
    <col min="4094" max="4095" width="4.85546875" bestFit="1" customWidth="1"/>
    <col min="4096" max="4105" width="5.42578125" bestFit="1" customWidth="1"/>
    <col min="4346" max="4346" width="6.140625" bestFit="1" customWidth="1"/>
    <col min="4347" max="4348" width="13.140625" bestFit="1" customWidth="1"/>
    <col min="4349" max="4349" width="15.28515625" bestFit="1" customWidth="1"/>
    <col min="4350" max="4351" width="4.85546875" bestFit="1" customWidth="1"/>
    <col min="4352" max="4361" width="5.42578125" bestFit="1" customWidth="1"/>
    <col min="4602" max="4602" width="6.140625" bestFit="1" customWidth="1"/>
    <col min="4603" max="4604" width="13.140625" bestFit="1" customWidth="1"/>
    <col min="4605" max="4605" width="15.28515625" bestFit="1" customWidth="1"/>
    <col min="4606" max="4607" width="4.85546875" bestFit="1" customWidth="1"/>
    <col min="4608" max="4617" width="5.42578125" bestFit="1" customWidth="1"/>
    <col min="4858" max="4858" width="6.140625" bestFit="1" customWidth="1"/>
    <col min="4859" max="4860" width="13.140625" bestFit="1" customWidth="1"/>
    <col min="4861" max="4861" width="15.28515625" bestFit="1" customWidth="1"/>
    <col min="4862" max="4863" width="4.85546875" bestFit="1" customWidth="1"/>
    <col min="4864" max="4873" width="5.42578125" bestFit="1" customWidth="1"/>
    <col min="5114" max="5114" width="6.140625" bestFit="1" customWidth="1"/>
    <col min="5115" max="5116" width="13.140625" bestFit="1" customWidth="1"/>
    <col min="5117" max="5117" width="15.28515625" bestFit="1" customWidth="1"/>
    <col min="5118" max="5119" width="4.85546875" bestFit="1" customWidth="1"/>
    <col min="5120" max="5129" width="5.42578125" bestFit="1" customWidth="1"/>
    <col min="5370" max="5370" width="6.140625" bestFit="1" customWidth="1"/>
    <col min="5371" max="5372" width="13.140625" bestFit="1" customWidth="1"/>
    <col min="5373" max="5373" width="15.28515625" bestFit="1" customWidth="1"/>
    <col min="5374" max="5375" width="4.85546875" bestFit="1" customWidth="1"/>
    <col min="5376" max="5385" width="5.42578125" bestFit="1" customWidth="1"/>
    <col min="5626" max="5626" width="6.140625" bestFit="1" customWidth="1"/>
    <col min="5627" max="5628" width="13.140625" bestFit="1" customWidth="1"/>
    <col min="5629" max="5629" width="15.28515625" bestFit="1" customWidth="1"/>
    <col min="5630" max="5631" width="4.85546875" bestFit="1" customWidth="1"/>
    <col min="5632" max="5641" width="5.42578125" bestFit="1" customWidth="1"/>
    <col min="5882" max="5882" width="6.140625" bestFit="1" customWidth="1"/>
    <col min="5883" max="5884" width="13.140625" bestFit="1" customWidth="1"/>
    <col min="5885" max="5885" width="15.28515625" bestFit="1" customWidth="1"/>
    <col min="5886" max="5887" width="4.85546875" bestFit="1" customWidth="1"/>
    <col min="5888" max="5897" width="5.42578125" bestFit="1" customWidth="1"/>
    <col min="6138" max="6138" width="6.140625" bestFit="1" customWidth="1"/>
    <col min="6139" max="6140" width="13.140625" bestFit="1" customWidth="1"/>
    <col min="6141" max="6141" width="15.28515625" bestFit="1" customWidth="1"/>
    <col min="6142" max="6143" width="4.85546875" bestFit="1" customWidth="1"/>
    <col min="6144" max="6153" width="5.42578125" bestFit="1" customWidth="1"/>
    <col min="6394" max="6394" width="6.140625" bestFit="1" customWidth="1"/>
    <col min="6395" max="6396" width="13.140625" bestFit="1" customWidth="1"/>
    <col min="6397" max="6397" width="15.28515625" bestFit="1" customWidth="1"/>
    <col min="6398" max="6399" width="4.85546875" bestFit="1" customWidth="1"/>
    <col min="6400" max="6409" width="5.42578125" bestFit="1" customWidth="1"/>
    <col min="6650" max="6650" width="6.140625" bestFit="1" customWidth="1"/>
    <col min="6651" max="6652" width="13.140625" bestFit="1" customWidth="1"/>
    <col min="6653" max="6653" width="15.28515625" bestFit="1" customWidth="1"/>
    <col min="6654" max="6655" width="4.85546875" bestFit="1" customWidth="1"/>
    <col min="6656" max="6665" width="5.42578125" bestFit="1" customWidth="1"/>
    <col min="6906" max="6906" width="6.140625" bestFit="1" customWidth="1"/>
    <col min="6907" max="6908" width="13.140625" bestFit="1" customWidth="1"/>
    <col min="6909" max="6909" width="15.28515625" bestFit="1" customWidth="1"/>
    <col min="6910" max="6911" width="4.85546875" bestFit="1" customWidth="1"/>
    <col min="6912" max="6921" width="5.42578125" bestFit="1" customWidth="1"/>
    <col min="7162" max="7162" width="6.140625" bestFit="1" customWidth="1"/>
    <col min="7163" max="7164" width="13.140625" bestFit="1" customWidth="1"/>
    <col min="7165" max="7165" width="15.28515625" bestFit="1" customWidth="1"/>
    <col min="7166" max="7167" width="4.85546875" bestFit="1" customWidth="1"/>
    <col min="7168" max="7177" width="5.42578125" bestFit="1" customWidth="1"/>
    <col min="7418" max="7418" width="6.140625" bestFit="1" customWidth="1"/>
    <col min="7419" max="7420" width="13.140625" bestFit="1" customWidth="1"/>
    <col min="7421" max="7421" width="15.28515625" bestFit="1" customWidth="1"/>
    <col min="7422" max="7423" width="4.85546875" bestFit="1" customWidth="1"/>
    <col min="7424" max="7433" width="5.42578125" bestFit="1" customWidth="1"/>
    <col min="7674" max="7674" width="6.140625" bestFit="1" customWidth="1"/>
    <col min="7675" max="7676" width="13.140625" bestFit="1" customWidth="1"/>
    <col min="7677" max="7677" width="15.28515625" bestFit="1" customWidth="1"/>
    <col min="7678" max="7679" width="4.85546875" bestFit="1" customWidth="1"/>
    <col min="7680" max="7689" width="5.42578125" bestFit="1" customWidth="1"/>
    <col min="7930" max="7930" width="6.140625" bestFit="1" customWidth="1"/>
    <col min="7931" max="7932" width="13.140625" bestFit="1" customWidth="1"/>
    <col min="7933" max="7933" width="15.28515625" bestFit="1" customWidth="1"/>
    <col min="7934" max="7935" width="4.85546875" bestFit="1" customWidth="1"/>
    <col min="7936" max="7945" width="5.42578125" bestFit="1" customWidth="1"/>
    <col min="8186" max="8186" width="6.140625" bestFit="1" customWidth="1"/>
    <col min="8187" max="8188" width="13.140625" bestFit="1" customWidth="1"/>
    <col min="8189" max="8189" width="15.28515625" bestFit="1" customWidth="1"/>
    <col min="8190" max="8191" width="4.85546875" bestFit="1" customWidth="1"/>
    <col min="8192" max="8201" width="5.42578125" bestFit="1" customWidth="1"/>
    <col min="8442" max="8442" width="6.140625" bestFit="1" customWidth="1"/>
    <col min="8443" max="8444" width="13.140625" bestFit="1" customWidth="1"/>
    <col min="8445" max="8445" width="15.28515625" bestFit="1" customWidth="1"/>
    <col min="8446" max="8447" width="4.85546875" bestFit="1" customWidth="1"/>
    <col min="8448" max="8457" width="5.42578125" bestFit="1" customWidth="1"/>
    <col min="8698" max="8698" width="6.140625" bestFit="1" customWidth="1"/>
    <col min="8699" max="8700" width="13.140625" bestFit="1" customWidth="1"/>
    <col min="8701" max="8701" width="15.28515625" bestFit="1" customWidth="1"/>
    <col min="8702" max="8703" width="4.85546875" bestFit="1" customWidth="1"/>
    <col min="8704" max="8713" width="5.42578125" bestFit="1" customWidth="1"/>
    <col min="8954" max="8954" width="6.140625" bestFit="1" customWidth="1"/>
    <col min="8955" max="8956" width="13.140625" bestFit="1" customWidth="1"/>
    <col min="8957" max="8957" width="15.28515625" bestFit="1" customWidth="1"/>
    <col min="8958" max="8959" width="4.85546875" bestFit="1" customWidth="1"/>
    <col min="8960" max="8969" width="5.42578125" bestFit="1" customWidth="1"/>
    <col min="9210" max="9210" width="6.140625" bestFit="1" customWidth="1"/>
    <col min="9211" max="9212" width="13.140625" bestFit="1" customWidth="1"/>
    <col min="9213" max="9213" width="15.28515625" bestFit="1" customWidth="1"/>
    <col min="9214" max="9215" width="4.85546875" bestFit="1" customWidth="1"/>
    <col min="9216" max="9225" width="5.42578125" bestFit="1" customWidth="1"/>
    <col min="9466" max="9466" width="6.140625" bestFit="1" customWidth="1"/>
    <col min="9467" max="9468" width="13.140625" bestFit="1" customWidth="1"/>
    <col min="9469" max="9469" width="15.28515625" bestFit="1" customWidth="1"/>
    <col min="9470" max="9471" width="4.85546875" bestFit="1" customWidth="1"/>
    <col min="9472" max="9481" width="5.42578125" bestFit="1" customWidth="1"/>
    <col min="9722" max="9722" width="6.140625" bestFit="1" customWidth="1"/>
    <col min="9723" max="9724" width="13.140625" bestFit="1" customWidth="1"/>
    <col min="9725" max="9725" width="15.28515625" bestFit="1" customWidth="1"/>
    <col min="9726" max="9727" width="4.85546875" bestFit="1" customWidth="1"/>
    <col min="9728" max="9737" width="5.42578125" bestFit="1" customWidth="1"/>
    <col min="9978" max="9978" width="6.140625" bestFit="1" customWidth="1"/>
    <col min="9979" max="9980" width="13.140625" bestFit="1" customWidth="1"/>
    <col min="9981" max="9981" width="15.28515625" bestFit="1" customWidth="1"/>
    <col min="9982" max="9983" width="4.85546875" bestFit="1" customWidth="1"/>
    <col min="9984" max="9993" width="5.42578125" bestFit="1" customWidth="1"/>
    <col min="10234" max="10234" width="6.140625" bestFit="1" customWidth="1"/>
    <col min="10235" max="10236" width="13.140625" bestFit="1" customWidth="1"/>
    <col min="10237" max="10237" width="15.28515625" bestFit="1" customWidth="1"/>
    <col min="10238" max="10239" width="4.85546875" bestFit="1" customWidth="1"/>
    <col min="10240" max="10249" width="5.42578125" bestFit="1" customWidth="1"/>
    <col min="10490" max="10490" width="6.140625" bestFit="1" customWidth="1"/>
    <col min="10491" max="10492" width="13.140625" bestFit="1" customWidth="1"/>
    <col min="10493" max="10493" width="15.28515625" bestFit="1" customWidth="1"/>
    <col min="10494" max="10495" width="4.85546875" bestFit="1" customWidth="1"/>
    <col min="10496" max="10505" width="5.42578125" bestFit="1" customWidth="1"/>
    <col min="10746" max="10746" width="6.140625" bestFit="1" customWidth="1"/>
    <col min="10747" max="10748" width="13.140625" bestFit="1" customWidth="1"/>
    <col min="10749" max="10749" width="15.28515625" bestFit="1" customWidth="1"/>
    <col min="10750" max="10751" width="4.85546875" bestFit="1" customWidth="1"/>
    <col min="10752" max="10761" width="5.42578125" bestFit="1" customWidth="1"/>
    <col min="11002" max="11002" width="6.140625" bestFit="1" customWidth="1"/>
    <col min="11003" max="11004" width="13.140625" bestFit="1" customWidth="1"/>
    <col min="11005" max="11005" width="15.28515625" bestFit="1" customWidth="1"/>
    <col min="11006" max="11007" width="4.85546875" bestFit="1" customWidth="1"/>
    <col min="11008" max="11017" width="5.42578125" bestFit="1" customWidth="1"/>
    <col min="11258" max="11258" width="6.140625" bestFit="1" customWidth="1"/>
    <col min="11259" max="11260" width="13.140625" bestFit="1" customWidth="1"/>
    <col min="11261" max="11261" width="15.28515625" bestFit="1" customWidth="1"/>
    <col min="11262" max="11263" width="4.85546875" bestFit="1" customWidth="1"/>
    <col min="11264" max="11273" width="5.42578125" bestFit="1" customWidth="1"/>
    <col min="11514" max="11514" width="6.140625" bestFit="1" customWidth="1"/>
    <col min="11515" max="11516" width="13.140625" bestFit="1" customWidth="1"/>
    <col min="11517" max="11517" width="15.28515625" bestFit="1" customWidth="1"/>
    <col min="11518" max="11519" width="4.85546875" bestFit="1" customWidth="1"/>
    <col min="11520" max="11529" width="5.42578125" bestFit="1" customWidth="1"/>
    <col min="11770" max="11770" width="6.140625" bestFit="1" customWidth="1"/>
    <col min="11771" max="11772" width="13.140625" bestFit="1" customWidth="1"/>
    <col min="11773" max="11773" width="15.28515625" bestFit="1" customWidth="1"/>
    <col min="11774" max="11775" width="4.85546875" bestFit="1" customWidth="1"/>
    <col min="11776" max="11785" width="5.42578125" bestFit="1" customWidth="1"/>
    <col min="12026" max="12026" width="6.140625" bestFit="1" customWidth="1"/>
    <col min="12027" max="12028" width="13.140625" bestFit="1" customWidth="1"/>
    <col min="12029" max="12029" width="15.28515625" bestFit="1" customWidth="1"/>
    <col min="12030" max="12031" width="4.85546875" bestFit="1" customWidth="1"/>
    <col min="12032" max="12041" width="5.42578125" bestFit="1" customWidth="1"/>
    <col min="12282" max="12282" width="6.140625" bestFit="1" customWidth="1"/>
    <col min="12283" max="12284" width="13.140625" bestFit="1" customWidth="1"/>
    <col min="12285" max="12285" width="15.28515625" bestFit="1" customWidth="1"/>
    <col min="12286" max="12287" width="4.85546875" bestFit="1" customWidth="1"/>
    <col min="12288" max="12297" width="5.42578125" bestFit="1" customWidth="1"/>
    <col min="12538" max="12538" width="6.140625" bestFit="1" customWidth="1"/>
    <col min="12539" max="12540" width="13.140625" bestFit="1" customWidth="1"/>
    <col min="12541" max="12541" width="15.28515625" bestFit="1" customWidth="1"/>
    <col min="12542" max="12543" width="4.85546875" bestFit="1" customWidth="1"/>
    <col min="12544" max="12553" width="5.42578125" bestFit="1" customWidth="1"/>
    <col min="12794" max="12794" width="6.140625" bestFit="1" customWidth="1"/>
    <col min="12795" max="12796" width="13.140625" bestFit="1" customWidth="1"/>
    <col min="12797" max="12797" width="15.28515625" bestFit="1" customWidth="1"/>
    <col min="12798" max="12799" width="4.85546875" bestFit="1" customWidth="1"/>
    <col min="12800" max="12809" width="5.42578125" bestFit="1" customWidth="1"/>
    <col min="13050" max="13050" width="6.140625" bestFit="1" customWidth="1"/>
    <col min="13051" max="13052" width="13.140625" bestFit="1" customWidth="1"/>
    <col min="13053" max="13053" width="15.28515625" bestFit="1" customWidth="1"/>
    <col min="13054" max="13055" width="4.85546875" bestFit="1" customWidth="1"/>
    <col min="13056" max="13065" width="5.42578125" bestFit="1" customWidth="1"/>
    <col min="13306" max="13306" width="6.140625" bestFit="1" customWidth="1"/>
    <col min="13307" max="13308" width="13.140625" bestFit="1" customWidth="1"/>
    <col min="13309" max="13309" width="15.28515625" bestFit="1" customWidth="1"/>
    <col min="13310" max="13311" width="4.85546875" bestFit="1" customWidth="1"/>
    <col min="13312" max="13321" width="5.42578125" bestFit="1" customWidth="1"/>
    <col min="13562" max="13562" width="6.140625" bestFit="1" customWidth="1"/>
    <col min="13563" max="13564" width="13.140625" bestFit="1" customWidth="1"/>
    <col min="13565" max="13565" width="15.28515625" bestFit="1" customWidth="1"/>
    <col min="13566" max="13567" width="4.85546875" bestFit="1" customWidth="1"/>
    <col min="13568" max="13577" width="5.42578125" bestFit="1" customWidth="1"/>
    <col min="13818" max="13818" width="6.140625" bestFit="1" customWidth="1"/>
    <col min="13819" max="13820" width="13.140625" bestFit="1" customWidth="1"/>
    <col min="13821" max="13821" width="15.28515625" bestFit="1" customWidth="1"/>
    <col min="13822" max="13823" width="4.85546875" bestFit="1" customWidth="1"/>
    <col min="13824" max="13833" width="5.42578125" bestFit="1" customWidth="1"/>
    <col min="14074" max="14074" width="6.140625" bestFit="1" customWidth="1"/>
    <col min="14075" max="14076" width="13.140625" bestFit="1" customWidth="1"/>
    <col min="14077" max="14077" width="15.28515625" bestFit="1" customWidth="1"/>
    <col min="14078" max="14079" width="4.85546875" bestFit="1" customWidth="1"/>
    <col min="14080" max="14089" width="5.42578125" bestFit="1" customWidth="1"/>
    <col min="14330" max="14330" width="6.140625" bestFit="1" customWidth="1"/>
    <col min="14331" max="14332" width="13.140625" bestFit="1" customWidth="1"/>
    <col min="14333" max="14333" width="15.28515625" bestFit="1" customWidth="1"/>
    <col min="14334" max="14335" width="4.85546875" bestFit="1" customWidth="1"/>
    <col min="14336" max="14345" width="5.42578125" bestFit="1" customWidth="1"/>
    <col min="14586" max="14586" width="6.140625" bestFit="1" customWidth="1"/>
    <col min="14587" max="14588" width="13.140625" bestFit="1" customWidth="1"/>
    <col min="14589" max="14589" width="15.28515625" bestFit="1" customWidth="1"/>
    <col min="14590" max="14591" width="4.85546875" bestFit="1" customWidth="1"/>
    <col min="14592" max="14601" width="5.42578125" bestFit="1" customWidth="1"/>
    <col min="14842" max="14842" width="6.140625" bestFit="1" customWidth="1"/>
    <col min="14843" max="14844" width="13.140625" bestFit="1" customWidth="1"/>
    <col min="14845" max="14845" width="15.28515625" bestFit="1" customWidth="1"/>
    <col min="14846" max="14847" width="4.85546875" bestFit="1" customWidth="1"/>
    <col min="14848" max="14857" width="5.42578125" bestFit="1" customWidth="1"/>
    <col min="15098" max="15098" width="6.140625" bestFit="1" customWidth="1"/>
    <col min="15099" max="15100" width="13.140625" bestFit="1" customWidth="1"/>
    <col min="15101" max="15101" width="15.28515625" bestFit="1" customWidth="1"/>
    <col min="15102" max="15103" width="4.85546875" bestFit="1" customWidth="1"/>
    <col min="15104" max="15113" width="5.42578125" bestFit="1" customWidth="1"/>
    <col min="15354" max="15354" width="6.140625" bestFit="1" customWidth="1"/>
    <col min="15355" max="15356" width="13.140625" bestFit="1" customWidth="1"/>
    <col min="15357" max="15357" width="15.28515625" bestFit="1" customWidth="1"/>
    <col min="15358" max="15359" width="4.85546875" bestFit="1" customWidth="1"/>
    <col min="15360" max="15369" width="5.42578125" bestFit="1" customWidth="1"/>
    <col min="15610" max="15610" width="6.140625" bestFit="1" customWidth="1"/>
    <col min="15611" max="15612" width="13.140625" bestFit="1" customWidth="1"/>
    <col min="15613" max="15613" width="15.28515625" bestFit="1" customWidth="1"/>
    <col min="15614" max="15615" width="4.85546875" bestFit="1" customWidth="1"/>
    <col min="15616" max="15625" width="5.42578125" bestFit="1" customWidth="1"/>
    <col min="15866" max="15866" width="6.140625" bestFit="1" customWidth="1"/>
    <col min="15867" max="15868" width="13.140625" bestFit="1" customWidth="1"/>
    <col min="15869" max="15869" width="15.28515625" bestFit="1" customWidth="1"/>
    <col min="15870" max="15871" width="4.85546875" bestFit="1" customWidth="1"/>
    <col min="15872" max="15881" width="5.42578125" bestFit="1" customWidth="1"/>
    <col min="16122" max="16122" width="6.140625" bestFit="1" customWidth="1"/>
    <col min="16123" max="16124" width="13.140625" bestFit="1" customWidth="1"/>
    <col min="16125" max="16125" width="15.28515625" bestFit="1" customWidth="1"/>
    <col min="16126" max="16127" width="4.85546875" bestFit="1" customWidth="1"/>
    <col min="16128" max="16137" width="5.42578125" bestFit="1" customWidth="1"/>
  </cols>
  <sheetData>
    <row r="1" spans="1:9" ht="20.100000000000001" customHeight="1" thickBot="1" x14ac:dyDescent="0.2">
      <c r="A1" s="20" t="s">
        <v>822</v>
      </c>
      <c r="B1" s="21" t="s">
        <v>823</v>
      </c>
      <c r="C1" s="20" t="s">
        <v>816</v>
      </c>
      <c r="D1" s="87" t="s">
        <v>817</v>
      </c>
      <c r="E1" s="87" t="s">
        <v>818</v>
      </c>
      <c r="F1" s="87" t="s">
        <v>819</v>
      </c>
      <c r="G1" s="87" t="s">
        <v>820</v>
      </c>
      <c r="H1" s="87" t="s">
        <v>821</v>
      </c>
      <c r="I1" s="22" t="s">
        <v>824</v>
      </c>
    </row>
    <row r="2" spans="1:9" ht="20.100000000000001" customHeight="1" x14ac:dyDescent="0.15">
      <c r="A2" s="135" t="str">
        <f>"実技"</f>
        <v>実技</v>
      </c>
      <c r="B2" s="160" t="str">
        <f>"男"</f>
        <v>男</v>
      </c>
      <c r="C2" s="164">
        <v>31</v>
      </c>
      <c r="D2" s="155">
        <v>47</v>
      </c>
      <c r="E2" s="155">
        <v>142</v>
      </c>
      <c r="F2" s="155">
        <v>54</v>
      </c>
      <c r="G2" s="155">
        <v>34</v>
      </c>
      <c r="H2" s="155">
        <v>10</v>
      </c>
      <c r="I2" s="157">
        <v>318</v>
      </c>
    </row>
    <row r="3" spans="1:9" ht="20.100000000000001" customHeight="1" x14ac:dyDescent="0.15">
      <c r="A3" s="136"/>
      <c r="B3" s="161" t="str">
        <f>"女"</f>
        <v>女</v>
      </c>
      <c r="C3" s="165">
        <v>4</v>
      </c>
      <c r="D3" s="149">
        <v>10</v>
      </c>
      <c r="E3" s="149">
        <v>32</v>
      </c>
      <c r="F3" s="149">
        <v>8</v>
      </c>
      <c r="G3" s="149">
        <v>3</v>
      </c>
      <c r="H3" s="149">
        <v>1</v>
      </c>
      <c r="I3" s="158">
        <v>58</v>
      </c>
    </row>
    <row r="4" spans="1:9" ht="20.100000000000001" customHeight="1" thickBot="1" x14ac:dyDescent="0.2">
      <c r="A4" s="137"/>
      <c r="B4" s="162" t="str">
        <f>"小計"</f>
        <v>小計</v>
      </c>
      <c r="C4" s="166">
        <v>35</v>
      </c>
      <c r="D4" s="151">
        <v>57</v>
      </c>
      <c r="E4" s="151">
        <v>174</v>
      </c>
      <c r="F4" s="151">
        <v>62</v>
      </c>
      <c r="G4" s="151">
        <v>37</v>
      </c>
      <c r="H4" s="151">
        <v>11</v>
      </c>
      <c r="I4" s="159">
        <v>376</v>
      </c>
    </row>
    <row r="5" spans="1:9" ht="20.100000000000001" customHeight="1" x14ac:dyDescent="0.15">
      <c r="A5" s="135" t="str">
        <f>"形"</f>
        <v>形</v>
      </c>
      <c r="B5" s="160" t="str">
        <f>"男"</f>
        <v>男</v>
      </c>
      <c r="C5" s="167"/>
      <c r="D5" s="156"/>
      <c r="E5" s="156"/>
      <c r="F5" s="155">
        <v>1</v>
      </c>
      <c r="G5" s="156"/>
      <c r="H5" s="155">
        <v>1</v>
      </c>
      <c r="I5" s="157">
        <v>2</v>
      </c>
    </row>
    <row r="6" spans="1:9" ht="20.100000000000001" customHeight="1" thickBot="1" x14ac:dyDescent="0.2">
      <c r="A6" s="137"/>
      <c r="B6" s="162" t="str">
        <f>"小計"</f>
        <v>小計</v>
      </c>
      <c r="C6" s="168"/>
      <c r="D6" s="152"/>
      <c r="E6" s="152"/>
      <c r="F6" s="151">
        <v>1</v>
      </c>
      <c r="G6" s="152"/>
      <c r="H6" s="151">
        <v>1</v>
      </c>
      <c r="I6" s="159">
        <v>2</v>
      </c>
    </row>
    <row r="7" spans="1:9" ht="20.100000000000001" customHeight="1" x14ac:dyDescent="0.15">
      <c r="A7" s="135" t="str">
        <f>"遠隔地"</f>
        <v>遠隔地</v>
      </c>
      <c r="B7" s="160" t="str">
        <f>"九州同志会"</f>
        <v>九州同志会</v>
      </c>
      <c r="C7" s="164">
        <v>1</v>
      </c>
      <c r="D7" s="156"/>
      <c r="E7" s="156"/>
      <c r="F7" s="156"/>
      <c r="G7" s="156"/>
      <c r="H7" s="156"/>
      <c r="I7" s="157">
        <v>1</v>
      </c>
    </row>
    <row r="8" spans="1:9" ht="20.100000000000001" customHeight="1" x14ac:dyDescent="0.15">
      <c r="A8" s="136"/>
      <c r="B8" s="161" t="str">
        <f>"千葉拳道会"</f>
        <v>千葉拳道会</v>
      </c>
      <c r="C8" s="165">
        <v>1</v>
      </c>
      <c r="D8" s="150"/>
      <c r="E8" s="150"/>
      <c r="F8" s="150"/>
      <c r="G8" s="150"/>
      <c r="H8" s="150"/>
      <c r="I8" s="158">
        <v>1</v>
      </c>
    </row>
    <row r="9" spans="1:9" ht="20.100000000000001" customHeight="1" x14ac:dyDescent="0.15">
      <c r="A9" s="136"/>
      <c r="B9" s="161" t="str">
        <f>"和歌山拳法連盟"</f>
        <v>和歌山拳法連盟</v>
      </c>
      <c r="C9" s="165">
        <v>2</v>
      </c>
      <c r="D9" s="149">
        <v>1</v>
      </c>
      <c r="E9" s="149">
        <v>1</v>
      </c>
      <c r="F9" s="150"/>
      <c r="G9" s="150"/>
      <c r="H9" s="150"/>
      <c r="I9" s="158">
        <v>4</v>
      </c>
    </row>
    <row r="10" spans="1:9" ht="20.100000000000001" customHeight="1" thickBot="1" x14ac:dyDescent="0.2">
      <c r="A10" s="137"/>
      <c r="B10" s="162" t="str">
        <f>"小計"</f>
        <v>小計</v>
      </c>
      <c r="C10" s="166">
        <v>4</v>
      </c>
      <c r="D10" s="151">
        <v>1</v>
      </c>
      <c r="E10" s="151">
        <v>1</v>
      </c>
      <c r="F10" s="152"/>
      <c r="G10" s="152"/>
      <c r="H10" s="152"/>
      <c r="I10" s="159">
        <v>6</v>
      </c>
    </row>
    <row r="11" spans="1:9" ht="20.100000000000001" customHeight="1" thickBot="1" x14ac:dyDescent="0.2">
      <c r="A11" s="98" t="s">
        <v>824</v>
      </c>
      <c r="B11" s="163"/>
      <c r="C11" s="169">
        <v>39</v>
      </c>
      <c r="D11" s="153">
        <v>58</v>
      </c>
      <c r="E11" s="153">
        <v>175</v>
      </c>
      <c r="F11" s="153">
        <v>63</v>
      </c>
      <c r="G11" s="153">
        <v>37</v>
      </c>
      <c r="H11" s="153">
        <v>12</v>
      </c>
      <c r="I11" s="154">
        <v>384</v>
      </c>
    </row>
    <row r="12" spans="1:9" x14ac:dyDescent="0.15">
      <c r="A12" s="1"/>
      <c r="B12" s="1"/>
      <c r="C12" s="148"/>
      <c r="D12" s="148"/>
      <c r="E12" s="148"/>
      <c r="F12" s="148"/>
      <c r="G12" s="148"/>
      <c r="H12" s="148"/>
      <c r="I12" s="148"/>
    </row>
  </sheetData>
  <mergeCells count="3">
    <mergeCell ref="A2:A4"/>
    <mergeCell ref="A5:A6"/>
    <mergeCell ref="A7:A10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1"/>
    </sheetView>
  </sheetViews>
  <sheetFormatPr defaultRowHeight="12" x14ac:dyDescent="0.15"/>
  <cols>
    <col min="1" max="1" width="11.28515625" bestFit="1" customWidth="1"/>
    <col min="2" max="2" width="70.7109375" bestFit="1" customWidth="1"/>
  </cols>
  <sheetData>
    <row r="1" spans="1:4" ht="19.5" x14ac:dyDescent="0.15">
      <c r="A1" s="178" t="s">
        <v>825</v>
      </c>
      <c r="B1" s="179"/>
    </row>
    <row r="2" spans="1:4" ht="19.5" x14ac:dyDescent="0.15">
      <c r="A2" s="171" t="s">
        <v>817</v>
      </c>
      <c r="B2" s="180" t="s">
        <v>829</v>
      </c>
      <c r="D2" s="40"/>
    </row>
    <row r="3" spans="1:4" ht="19.5" x14ac:dyDescent="0.15">
      <c r="A3" s="170" t="s">
        <v>818</v>
      </c>
      <c r="B3" s="49" t="s">
        <v>830</v>
      </c>
      <c r="D3" s="40"/>
    </row>
    <row r="4" spans="1:4" ht="19.5" x14ac:dyDescent="0.15">
      <c r="A4" s="171" t="s">
        <v>826</v>
      </c>
      <c r="B4" s="172" t="s">
        <v>831</v>
      </c>
      <c r="D4" s="40"/>
    </row>
    <row r="5" spans="1:4" ht="20.25" thickBot="1" x14ac:dyDescent="0.2">
      <c r="A5" s="173" t="s">
        <v>827</v>
      </c>
      <c r="B5" s="174" t="s">
        <v>828</v>
      </c>
    </row>
  </sheetData>
  <mergeCells count="1"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コート表</vt:lpstr>
      <vt:lpstr>男子</vt:lpstr>
      <vt:lpstr>女子</vt:lpstr>
      <vt:lpstr>男子実技index</vt:lpstr>
      <vt:lpstr>２級</vt:lpstr>
      <vt:lpstr>形</vt:lpstr>
      <vt:lpstr>遠隔地</vt:lpstr>
      <vt:lpstr>受験者数</vt:lpstr>
      <vt:lpstr>形審査テーマ</vt:lpstr>
      <vt:lpstr>コート表!Print_Area</vt:lpstr>
      <vt:lpstr>コート表!tmp2024423165816277</vt:lpstr>
      <vt:lpstr>tmp2025425134214441</vt:lpstr>
      <vt:lpstr>tmp20254251342366</vt:lpstr>
      <vt:lpstr>tmp202542514133348</vt:lpstr>
      <vt:lpstr>tmp202542514142912</vt:lpstr>
      <vt:lpstr>tmp202542514152397</vt:lpstr>
      <vt:lpstr>tmp202542514231136</vt:lpstr>
      <vt:lpstr>tmp202542514332884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松本良朗</dc:creator>
  <cp:lastModifiedBy>松本良朗</cp:lastModifiedBy>
  <cp:lastPrinted>2025-04-25T05:48:05Z</cp:lastPrinted>
  <dcterms:created xsi:type="dcterms:W3CDTF">2025-04-25T05:00:44Z</dcterms:created>
  <dcterms:modified xsi:type="dcterms:W3CDTF">2025-04-25T05:48:30Z</dcterms:modified>
</cp:coreProperties>
</file>